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0" yWindow="465" windowWidth="24240" windowHeight="13740" tabRatio="500" activeTab="0"/>
  </bookViews>
  <sheets>
    <sheet name="ORÇAMENTO DETALHADO" sheetId="1" r:id="rId1"/>
    <sheet name="Base" sheetId="2" r:id="rId2"/>
  </sheets>
  <definedNames>
    <definedName name="_xlnm.Print_Area" localSheetId="0">'ORÇAMENTO DETALHADO'!$A$1:$F$104</definedName>
  </definedNames>
  <calcPr calcId="152511"/>
  <extLst/>
</workbook>
</file>

<file path=xl/sharedStrings.xml><?xml version="1.0" encoding="utf-8"?>
<sst xmlns="http://schemas.openxmlformats.org/spreadsheetml/2006/main" count="185" uniqueCount="93">
  <si>
    <t>ANEXO 1</t>
  </si>
  <si>
    <t>2.1 - MATERIAL DE CONSUMO</t>
  </si>
  <si>
    <t>ITEM</t>
  </si>
  <si>
    <t xml:space="preserve">DESCRIÇÃO </t>
  </si>
  <si>
    <t>Unidade de medida</t>
  </si>
  <si>
    <t>Préço médio unitário</t>
  </si>
  <si>
    <t>Qtde.</t>
  </si>
  <si>
    <t xml:space="preserve"> TOTAL </t>
  </si>
  <si>
    <t>2.1.1</t>
  </si>
  <si>
    <t>uni</t>
  </si>
  <si>
    <t>2.1.2</t>
  </si>
  <si>
    <t>2.1.3</t>
  </si>
  <si>
    <t xml:space="preserve">TOTAL </t>
  </si>
  <si>
    <t>2.2 - EQUIPAMENTOS E MATERIAL PERMANENTE</t>
  </si>
  <si>
    <t>2.2.1</t>
  </si>
  <si>
    <t>2.2.2</t>
  </si>
  <si>
    <t>2.2.3</t>
  </si>
  <si>
    <t>2.3 - SERVIÇOS DE TERCEIROS PESSOA JURÍDICA</t>
  </si>
  <si>
    <t>2.3.1</t>
  </si>
  <si>
    <t>2.3.2</t>
  </si>
  <si>
    <t>2.3.3</t>
  </si>
  <si>
    <t>2.4 - AQUISIÇÃO DE SOFTWARE</t>
  </si>
  <si>
    <t>2.4.1</t>
  </si>
  <si>
    <t>2.4.2</t>
  </si>
  <si>
    <t>2.4.3</t>
  </si>
  <si>
    <t>2.5 - DIÁRIAS</t>
  </si>
  <si>
    <t>Valor unitário</t>
  </si>
  <si>
    <t>2.5.1</t>
  </si>
  <si>
    <t>2.5.2</t>
  </si>
  <si>
    <t>2.5.3</t>
  </si>
  <si>
    <t>2.6 - PASSAGENS E DESPESAS COM LOCOMOÇÃO</t>
  </si>
  <si>
    <t>2.6.1</t>
  </si>
  <si>
    <t>2.6.2</t>
  </si>
  <si>
    <t>2.6.3</t>
  </si>
  <si>
    <t xml:space="preserve">2.7 - SERVIÇOS DE TERCEIROS PESSOA FÍSICA </t>
  </si>
  <si>
    <t>Valor Bruto</t>
  </si>
  <si>
    <t>2.7.1</t>
  </si>
  <si>
    <t>2.7.2</t>
  </si>
  <si>
    <t>2.7.3</t>
  </si>
  <si>
    <t xml:space="preserve">2.8 - OBRIGAÇÕES TRIBUTÁRIAS E CONTRIBUTIVAS </t>
  </si>
  <si>
    <t>2.8.1</t>
  </si>
  <si>
    <t>INSS 20% (incidente sobre prestador de serviços - RPA)</t>
  </si>
  <si>
    <t>R$</t>
  </si>
  <si>
    <t>2.8.2</t>
  </si>
  <si>
    <t>Encargos (37,34% do CLT- INSS, FGTS, PIS)</t>
  </si>
  <si>
    <t>2.8.3</t>
  </si>
  <si>
    <t>Provisões e Questões Trabalhistas (46,66% do CLT - Férias, 13º salário, Aviso Prévio, Encargos Provisões)</t>
  </si>
  <si>
    <t>2.8.4</t>
  </si>
  <si>
    <t>SESMT (R$ 25,00 por funcionário contratado)</t>
  </si>
  <si>
    <t>2.9 - AUXÍLIO FINANCEIRO A ESTUDANTE</t>
  </si>
  <si>
    <t>Qtde. Bolsas</t>
  </si>
  <si>
    <t>2.9.1</t>
  </si>
  <si>
    <t>Bolsista de Graduação em Computação 4hrs</t>
  </si>
  <si>
    <t>2.9.2</t>
  </si>
  <si>
    <t>Bolsista de Graduação em Computação 6hrs</t>
  </si>
  <si>
    <t>2.9.3</t>
  </si>
  <si>
    <t>Bolsista de Pós-Graduação em Computação 4hrs</t>
  </si>
  <si>
    <t>Bolsista de Graduação em Licenciaturas/Pedagogia 4hrs</t>
  </si>
  <si>
    <t>Bolsista de Graduação em Licenciaturas/Pedagogia 6hrs</t>
  </si>
  <si>
    <t>Bolsista de Pós-Graduação em Licenciaturas/Pedagogia 4hrs</t>
  </si>
  <si>
    <t>Bolsista de Graduação em Design 4hrs</t>
  </si>
  <si>
    <t>Bolsista de Graduação em Design 6hrs</t>
  </si>
  <si>
    <t>Bolsista de Pós-Graduação em Design 4hrs</t>
  </si>
  <si>
    <t>Bolsista de Graduação em Administração 6hrs</t>
  </si>
  <si>
    <t>2.10.1</t>
  </si>
  <si>
    <t>2.10.2</t>
  </si>
  <si>
    <t>2.10.4</t>
  </si>
  <si>
    <t>TOTAL GERAL</t>
  </si>
  <si>
    <t>Resumos</t>
  </si>
  <si>
    <t>Eixo Aplicação | Subprojeto #3 | Metas 8, 9, 10, 11 e 12</t>
  </si>
  <si>
    <t>Eixo Educação | Metas 2, 3, 4, 5 e 6</t>
  </si>
  <si>
    <t>Eixo Aplicação | Subprojetos #4 e #5 | Metas 8, 9, 10, 11 e 12</t>
  </si>
  <si>
    <t>Eixo Aplicação | Subprojeto #2 | Metas 8, 9, 10, 11 e 12</t>
  </si>
  <si>
    <t>Eixo Automação | Subprojeto #1 | Metas 14, 15, 16, 17 e 18</t>
  </si>
  <si>
    <t>Valor da Bolsa</t>
  </si>
  <si>
    <t>Qntd de Pesoas</t>
  </si>
  <si>
    <t>Qntd meses</t>
  </si>
  <si>
    <t>Qntd anos</t>
  </si>
  <si>
    <t xml:space="preserve"> TOTAL  de Bolsas</t>
  </si>
  <si>
    <t>Valor Total</t>
  </si>
  <si>
    <t>TOTAL BOLSAS</t>
  </si>
  <si>
    <t>Total do projeto incluindo rateio e remuneração FADE/UFPE</t>
  </si>
  <si>
    <t>Total do projeto por ano (5)</t>
  </si>
  <si>
    <t>Total dos projetos por ano</t>
  </si>
  <si>
    <t>Total geral dos projetos (5 anos)</t>
  </si>
  <si>
    <t>Rateio para pagamento de SERVIÇOS DE TERCEIROS PESSOA FÍSICA e OBRIGAÇÕES TRIBUTÁRIAS E CONTRIBUTIVAS</t>
  </si>
  <si>
    <t>TOTAL do custo do Projeto                                                                   * sem as despesas da Fade e a remuneração da UFPE</t>
  </si>
  <si>
    <t>Despesas Operacionais e Administrativas da Fade-UFPE sobre custos do projeto</t>
  </si>
  <si>
    <t>Remuneração da UFPE sobre custos do projeto</t>
  </si>
  <si>
    <t>Justificativa para o valor unitário apresentado:</t>
  </si>
  <si>
    <t xml:space="preserve">Projeto: </t>
  </si>
  <si>
    <t>ORÇAMENTO DETALHADO - PLANO DE TRABALHO</t>
  </si>
  <si>
    <t>2.10 - AUXÍLIO FINANCEIRO A PESQUISADOR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</si>
</sst>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&quot;* #,##0.00_);_(&quot;R$&quot;* \(#,##0.00\);_(&quot;R$&quot;* &quot;-&quot;??_);_(@_)"/>
    <numFmt numFmtId="165" formatCode="_(* #,##0_);_(* \(#,##0\);_(* &quot;-&quot;??_);_(@_)"/>
    <numFmt numFmtId="166" formatCode="_-&quot;R$&quot;* #,##0.00_-;\-&quot;R$&quot;* #,##0.00_-;_-&quot;R$&quot;* &quot;-&quot;??_-;_-@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75707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0" applyFont="1"/>
    <xf numFmtId="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0" fontId="5" fillId="2" borderId="6" xfId="0" applyFont="1" applyFill="1" applyBorder="1" applyAlignment="1">
      <alignment horizontal="left" vertical="top" wrapText="1"/>
    </xf>
    <xf numFmtId="164" fontId="5" fillId="2" borderId="6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5" fontId="2" fillId="2" borderId="5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4" borderId="0" xfId="0" applyFont="1" applyFill="1" applyBorder="1"/>
    <xf numFmtId="166" fontId="0" fillId="0" borderId="1" xfId="0" applyNumberFormat="1" applyFont="1" applyBorder="1"/>
    <xf numFmtId="164" fontId="0" fillId="0" borderId="0" xfId="0" applyNumberFormat="1" applyFont="1" applyAlignment="1">
      <alignment/>
    </xf>
    <xf numFmtId="164" fontId="4" fillId="0" borderId="0" xfId="20" applyFont="1"/>
    <xf numFmtId="4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166" fontId="0" fillId="0" borderId="7" xfId="0" applyNumberFormat="1" applyFont="1" applyBorder="1"/>
    <xf numFmtId="164" fontId="0" fillId="0" borderId="7" xfId="2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right" vertical="top" wrapText="1"/>
    </xf>
    <xf numFmtId="4" fontId="2" fillId="2" borderId="7" xfId="0" applyNumberFormat="1" applyFont="1" applyFill="1" applyBorder="1" applyAlignment="1">
      <alignment horizontal="right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right" vertical="top" wrapText="1"/>
    </xf>
    <xf numFmtId="4" fontId="2" fillId="3" borderId="7" xfId="0" applyNumberFormat="1" applyFont="1" applyFill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5" fillId="2" borderId="7" xfId="0" applyFont="1" applyFill="1" applyBorder="1" applyAlignment="1">
      <alignment horizontal="left" vertical="top" wrapText="1"/>
    </xf>
    <xf numFmtId="165" fontId="4" fillId="2" borderId="7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3" fillId="0" borderId="9" xfId="0" applyFont="1" applyBorder="1"/>
    <xf numFmtId="0" fontId="3" fillId="0" borderId="6" xfId="0" applyFont="1" applyBorder="1"/>
    <xf numFmtId="0" fontId="2" fillId="3" borderId="7" xfId="0" applyFont="1" applyFill="1" applyBorder="1" applyAlignment="1">
      <alignment horizontal="left" vertical="center" wrapText="1"/>
    </xf>
    <xf numFmtId="0" fontId="3" fillId="0" borderId="7" xfId="0" applyFont="1" applyBorder="1"/>
    <xf numFmtId="0" fontId="2" fillId="3" borderId="7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3" xfId="0" applyFont="1" applyBorder="1"/>
    <xf numFmtId="0" fontId="2" fillId="2" borderId="0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/>
    </xf>
    <xf numFmtId="4" fontId="2" fillId="3" borderId="8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/>
    <xf numFmtId="0" fontId="2" fillId="5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0" xfId="0" applyFont="1" applyBorder="1"/>
    <xf numFmtId="0" fontId="3" fillId="0" borderId="15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3" fillId="0" borderId="9" xfId="0" applyFont="1" applyBorder="1"/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Hiperlink" xfId="21"/>
    <cellStyle name="Hiperlink Visitado" xfId="22"/>
    <cellStyle name="Hiperlink" xfId="23"/>
    <cellStyle name="Hiperlink Visitado" xfId="24"/>
    <cellStyle name="Hiperlink" xfId="25"/>
    <cellStyle name="Hiperlink Visitado" xfId="26"/>
    <cellStyle name="Hiperlink" xfId="27"/>
    <cellStyle name="Hiperlink Visitado" xfId="28"/>
    <cellStyle name="Hiperlink" xfId="29"/>
    <cellStyle name="Hiperlink Visitado" xfId="30"/>
    <cellStyle name="Hiperlink" xfId="31"/>
    <cellStyle name="Hiperlink Visitado" xfId="32"/>
    <cellStyle name="Hiperlink" xfId="33"/>
    <cellStyle name="Hiperlink Visitado" xfId="34"/>
    <cellStyle name="Hiperlink" xfId="35"/>
    <cellStyle name="Hiperlink Visitado" xfId="36"/>
    <cellStyle name="Hiperlink" xfId="37"/>
    <cellStyle name="Hiperlink Visitado" xfId="38"/>
    <cellStyle name="Hiperlink" xfId="39"/>
    <cellStyle name="Hiperlink Visitado" xfId="40"/>
    <cellStyle name="Hiperlink" xfId="41"/>
    <cellStyle name="Hiperlink Visitado" xfId="42"/>
    <cellStyle name="Hiperlink" xfId="43"/>
    <cellStyle name="Hiperlink Visitado" xfId="44"/>
    <cellStyle name="Hiperlink" xfId="45"/>
    <cellStyle name="Hiperlink Visitado" xfId="46"/>
    <cellStyle name="Hiperlink" xfId="47"/>
    <cellStyle name="Hiperlink Visitado" xfId="48"/>
    <cellStyle name="Hiperlink" xfId="49"/>
    <cellStyle name="Hiperlink Visitado" xfId="50"/>
    <cellStyle name="Hiperlink" xfId="51"/>
    <cellStyle name="Hiperlink Visitado" xfId="52"/>
    <cellStyle name="Hiperlink" xfId="53"/>
    <cellStyle name="Hiperlink Visitado" xfId="54"/>
    <cellStyle name="Hiperlink" xfId="55"/>
    <cellStyle name="Hiperlink Visitado" xfId="56"/>
    <cellStyle name="Hiperlink" xfId="57"/>
    <cellStyle name="Hiperlink Visitado" xfId="58"/>
    <cellStyle name="Hiperlink" xfId="59"/>
    <cellStyle name="Hiperlink Visitado" xfId="60"/>
    <cellStyle name="Hiperlink" xfId="61"/>
    <cellStyle name="Hiperlink Visitado" xfId="62"/>
    <cellStyle name="Hiperlink" xfId="63"/>
    <cellStyle name="Hiperlink Visitado" xfId="64"/>
    <cellStyle name="Hiperlink" xfId="65"/>
    <cellStyle name="Hiperlink Visitado" xfId="66"/>
    <cellStyle name="Hiperlink" xfId="67"/>
    <cellStyle name="Hiperlink Visitado" xfId="68"/>
    <cellStyle name="Hiperlink" xfId="69"/>
    <cellStyle name="Hiperlink Visitado" xfId="70"/>
    <cellStyle name="Hiperlink" xfId="71"/>
    <cellStyle name="Hiperlink Visitado" xfId="72"/>
    <cellStyle name="Hiperlink" xfId="73"/>
    <cellStyle name="Hiperlink Visitado" xfId="74"/>
    <cellStyle name="Hiperlink" xfId="75"/>
    <cellStyle name="Hiperlink Visitado" xfId="76"/>
    <cellStyle name="Hiperlink" xfId="77"/>
    <cellStyle name="Hiperlink Visitado" xfId="78"/>
    <cellStyle name="Hiperlink" xfId="79"/>
    <cellStyle name="Hiperlink Visitado" xfId="8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4"/>
  <sheetViews>
    <sheetView showGridLines="0" tabSelected="1" workbookViewId="0" topLeftCell="A1">
      <selection activeCell="A1" sqref="A1:F1"/>
    </sheetView>
  </sheetViews>
  <sheetFormatPr defaultColWidth="14.421875" defaultRowHeight="15" customHeight="1"/>
  <cols>
    <col min="1" max="1" width="7.28125" style="0" customWidth="1"/>
    <col min="2" max="2" width="42.8515625" style="0" customWidth="1"/>
    <col min="3" max="3" width="10.140625" style="0" customWidth="1"/>
    <col min="4" max="4" width="11.8515625" style="0" customWidth="1"/>
    <col min="5" max="5" width="10.140625" style="0" customWidth="1"/>
    <col min="6" max="6" width="14.421875" style="0" customWidth="1"/>
    <col min="7" max="7" width="30.8515625" style="0" customWidth="1"/>
    <col min="8" max="8" width="14.421875" style="0" customWidth="1"/>
    <col min="9" max="9" width="26.28125" style="0" customWidth="1"/>
    <col min="10" max="10" width="9.140625" style="0" customWidth="1"/>
    <col min="11" max="11" width="21.421875" style="0" customWidth="1"/>
    <col min="12" max="12" width="9.140625" style="0" customWidth="1"/>
    <col min="13" max="26" width="8.7109375" style="0" customWidth="1"/>
  </cols>
  <sheetData>
    <row r="1" spans="1:26" ht="19.5" customHeight="1">
      <c r="A1" s="85" t="s">
        <v>90</v>
      </c>
      <c r="B1" s="86"/>
      <c r="C1" s="86"/>
      <c r="D1" s="86"/>
      <c r="E1" s="86"/>
      <c r="F1" s="87"/>
      <c r="G1" s="65"/>
      <c r="H1" s="65"/>
      <c r="I1" s="65"/>
      <c r="J1" s="65"/>
      <c r="K1" s="65"/>
      <c r="L1" s="6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"/>
      <c r="B2" s="1"/>
      <c r="C2" s="4"/>
      <c r="D2" s="5"/>
      <c r="E2" s="1"/>
      <c r="F2" s="6"/>
      <c r="G2" s="65"/>
      <c r="H2" s="65"/>
      <c r="I2" s="65"/>
      <c r="J2" s="65"/>
      <c r="K2" s="65"/>
      <c r="L2" s="6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" t="s">
        <v>0</v>
      </c>
      <c r="B3" s="1"/>
      <c r="C3" s="4"/>
      <c r="D3" s="5"/>
      <c r="E3" s="1"/>
      <c r="F3" s="6"/>
      <c r="G3" s="65"/>
      <c r="H3" s="65"/>
      <c r="I3" s="65"/>
      <c r="J3" s="65"/>
      <c r="K3" s="65"/>
      <c r="L3" s="6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" t="s">
        <v>91</v>
      </c>
      <c r="B4" s="1"/>
      <c r="C4" s="4"/>
      <c r="D4" s="5"/>
      <c r="E4" s="1"/>
      <c r="F4" s="6"/>
      <c r="G4" s="65"/>
      <c r="H4" s="65"/>
      <c r="I4" s="65"/>
      <c r="J4" s="65"/>
      <c r="K4" s="65"/>
      <c r="L4" s="6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"/>
      <c r="B5" s="1"/>
      <c r="C5" s="4"/>
      <c r="D5" s="5"/>
      <c r="E5" s="1"/>
      <c r="F5" s="6"/>
      <c r="G5" s="65"/>
      <c r="H5" s="65"/>
      <c r="I5" s="65"/>
      <c r="J5" s="65"/>
      <c r="K5" s="65"/>
      <c r="L5" s="6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71" t="s">
        <v>1</v>
      </c>
      <c r="B6" s="72"/>
      <c r="C6" s="72"/>
      <c r="D6" s="72"/>
      <c r="E6" s="72"/>
      <c r="F6" s="72"/>
      <c r="G6" s="65"/>
      <c r="H6" s="65"/>
      <c r="I6" s="65"/>
      <c r="J6" s="65"/>
      <c r="K6" s="65"/>
      <c r="L6" s="6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72"/>
      <c r="B7" s="72"/>
      <c r="C7" s="72"/>
      <c r="D7" s="72"/>
      <c r="E7" s="72"/>
      <c r="F7" s="72"/>
      <c r="G7" s="65"/>
      <c r="H7" s="65"/>
      <c r="I7" s="65"/>
      <c r="J7" s="65"/>
      <c r="K7" s="65"/>
      <c r="L7" s="6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53" t="s">
        <v>2</v>
      </c>
      <c r="B8" s="54" t="s">
        <v>3</v>
      </c>
      <c r="C8" s="55" t="s">
        <v>4</v>
      </c>
      <c r="D8" s="56" t="s">
        <v>5</v>
      </c>
      <c r="E8" s="54" t="s">
        <v>6</v>
      </c>
      <c r="F8" s="57" t="s">
        <v>7</v>
      </c>
      <c r="G8" s="65"/>
      <c r="H8" s="65"/>
      <c r="I8" s="65"/>
      <c r="J8" s="65"/>
      <c r="K8" s="65"/>
      <c r="L8" s="6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58" t="s">
        <v>8</v>
      </c>
      <c r="B9" s="58"/>
      <c r="C9" s="59" t="s">
        <v>9</v>
      </c>
      <c r="D9" s="60">
        <f aca="true" t="shared" si="0" ref="D9:D11">SUM(H9+J9+L9)/3</f>
        <v>0</v>
      </c>
      <c r="E9" s="59">
        <v>0</v>
      </c>
      <c r="F9" s="60">
        <f aca="true" t="shared" si="1" ref="F9:F11">D9*E9</f>
        <v>0</v>
      </c>
      <c r="G9" s="65"/>
      <c r="H9" s="65"/>
      <c r="I9" s="65"/>
      <c r="J9" s="65"/>
      <c r="K9" s="65"/>
      <c r="L9" s="6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58" t="s">
        <v>10</v>
      </c>
      <c r="B10" s="58"/>
      <c r="C10" s="59" t="s">
        <v>9</v>
      </c>
      <c r="D10" s="60">
        <f t="shared" si="0"/>
        <v>0</v>
      </c>
      <c r="E10" s="59">
        <v>0</v>
      </c>
      <c r="F10" s="60">
        <f t="shared" si="1"/>
        <v>0</v>
      </c>
      <c r="G10" s="65"/>
      <c r="H10" s="65"/>
      <c r="I10" s="65"/>
      <c r="J10" s="65"/>
      <c r="K10" s="65"/>
      <c r="L10" s="6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58" t="s">
        <v>11</v>
      </c>
      <c r="B11" s="58"/>
      <c r="C11" s="59" t="s">
        <v>9</v>
      </c>
      <c r="D11" s="60">
        <f t="shared" si="0"/>
        <v>0</v>
      </c>
      <c r="E11" s="59">
        <v>0</v>
      </c>
      <c r="F11" s="60">
        <f t="shared" si="1"/>
        <v>0</v>
      </c>
      <c r="G11" s="65"/>
      <c r="H11" s="65"/>
      <c r="I11" s="65"/>
      <c r="J11" s="65"/>
      <c r="K11" s="65"/>
      <c r="L11" s="6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73" t="s">
        <v>12</v>
      </c>
      <c r="B12" s="72"/>
      <c r="C12" s="72"/>
      <c r="D12" s="72"/>
      <c r="E12" s="72"/>
      <c r="F12" s="61">
        <f>SUM(F9:F11)</f>
        <v>0</v>
      </c>
      <c r="G12" s="65"/>
      <c r="H12" s="65"/>
      <c r="I12" s="65"/>
      <c r="J12" s="65"/>
      <c r="K12" s="65"/>
      <c r="L12" s="6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6"/>
      <c r="B13" s="16"/>
      <c r="C13" s="16"/>
      <c r="D13" s="16"/>
      <c r="E13" s="16"/>
      <c r="F13" s="17"/>
      <c r="G13" s="65"/>
      <c r="H13" s="65"/>
      <c r="I13" s="65"/>
      <c r="J13" s="65"/>
      <c r="K13" s="65"/>
      <c r="L13" s="6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6"/>
      <c r="B14" s="16"/>
      <c r="C14" s="16"/>
      <c r="D14" s="16"/>
      <c r="E14" s="16"/>
      <c r="F14" s="17"/>
      <c r="G14" s="65"/>
      <c r="H14" s="65"/>
      <c r="I14" s="65"/>
      <c r="J14" s="65"/>
      <c r="K14" s="65"/>
      <c r="L14" s="6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71" t="s">
        <v>13</v>
      </c>
      <c r="B15" s="72"/>
      <c r="C15" s="72"/>
      <c r="D15" s="72"/>
      <c r="E15" s="72"/>
      <c r="F15" s="72"/>
      <c r="G15" s="65"/>
      <c r="H15" s="65"/>
      <c r="I15" s="65"/>
      <c r="J15" s="65"/>
      <c r="K15" s="65"/>
      <c r="L15" s="6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72"/>
      <c r="B16" s="72"/>
      <c r="C16" s="72"/>
      <c r="D16" s="72"/>
      <c r="E16" s="72"/>
      <c r="F16" s="72"/>
      <c r="G16" s="65"/>
      <c r="H16" s="65"/>
      <c r="I16" s="65"/>
      <c r="J16" s="65"/>
      <c r="K16" s="65"/>
      <c r="L16" s="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3" t="s">
        <v>2</v>
      </c>
      <c r="B17" s="54" t="s">
        <v>3</v>
      </c>
      <c r="C17" s="55" t="s">
        <v>4</v>
      </c>
      <c r="D17" s="56" t="s">
        <v>5</v>
      </c>
      <c r="E17" s="54" t="s">
        <v>6</v>
      </c>
      <c r="F17" s="57" t="s">
        <v>7</v>
      </c>
      <c r="G17" s="65"/>
      <c r="H17" s="65"/>
      <c r="I17" s="65"/>
      <c r="J17" s="65"/>
      <c r="K17" s="65"/>
      <c r="L17" s="6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58" t="s">
        <v>14</v>
      </c>
      <c r="B18" s="58"/>
      <c r="C18" s="59" t="s">
        <v>9</v>
      </c>
      <c r="D18" s="60">
        <v>0</v>
      </c>
      <c r="E18" s="59">
        <v>0</v>
      </c>
      <c r="F18" s="60">
        <f aca="true" t="shared" si="2" ref="F18:F20">D18*E18</f>
        <v>0</v>
      </c>
      <c r="G18" s="65"/>
      <c r="H18" s="65"/>
      <c r="I18" s="65"/>
      <c r="J18" s="65"/>
      <c r="K18" s="65"/>
      <c r="L18" s="6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58" t="s">
        <v>15</v>
      </c>
      <c r="B19" s="58"/>
      <c r="C19" s="59" t="s">
        <v>9</v>
      </c>
      <c r="D19" s="60">
        <v>0</v>
      </c>
      <c r="E19" s="59">
        <v>0</v>
      </c>
      <c r="F19" s="60">
        <f t="shared" si="2"/>
        <v>0</v>
      </c>
      <c r="G19" s="65"/>
      <c r="H19" s="65"/>
      <c r="I19" s="65"/>
      <c r="J19" s="65"/>
      <c r="K19" s="65"/>
      <c r="L19" s="6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58" t="s">
        <v>16</v>
      </c>
      <c r="B20" s="58"/>
      <c r="C20" s="59" t="s">
        <v>9</v>
      </c>
      <c r="D20" s="60">
        <v>0</v>
      </c>
      <c r="E20" s="59">
        <v>0</v>
      </c>
      <c r="F20" s="60">
        <f t="shared" si="2"/>
        <v>0</v>
      </c>
      <c r="G20" s="65"/>
      <c r="H20" s="65"/>
      <c r="I20" s="65"/>
      <c r="J20" s="65"/>
      <c r="K20" s="65"/>
      <c r="L20" s="6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73" t="s">
        <v>12</v>
      </c>
      <c r="B21" s="72"/>
      <c r="C21" s="72"/>
      <c r="D21" s="72"/>
      <c r="E21" s="72"/>
      <c r="F21" s="61">
        <f>SUM(F18:F20)</f>
        <v>0</v>
      </c>
      <c r="G21" s="65"/>
      <c r="H21" s="65"/>
      <c r="I21" s="65"/>
      <c r="J21" s="65"/>
      <c r="K21" s="65"/>
      <c r="L21" s="6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6"/>
      <c r="B22" s="16"/>
      <c r="C22" s="16"/>
      <c r="D22" s="16"/>
      <c r="E22" s="16"/>
      <c r="F22" s="62"/>
      <c r="G22" s="65"/>
      <c r="H22" s="65"/>
      <c r="I22" s="65"/>
      <c r="J22" s="65"/>
      <c r="K22" s="65"/>
      <c r="L22" s="6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6"/>
      <c r="B23" s="16"/>
      <c r="C23" s="16"/>
      <c r="D23" s="16"/>
      <c r="E23" s="16"/>
      <c r="F23" s="62"/>
      <c r="G23" s="65"/>
      <c r="H23" s="65"/>
      <c r="I23" s="65"/>
      <c r="J23" s="65"/>
      <c r="K23" s="65"/>
      <c r="L23" s="6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71" t="s">
        <v>17</v>
      </c>
      <c r="B24" s="72"/>
      <c r="C24" s="72"/>
      <c r="D24" s="72"/>
      <c r="E24" s="72"/>
      <c r="F24" s="72"/>
      <c r="G24" s="65"/>
      <c r="H24" s="65"/>
      <c r="I24" s="65"/>
      <c r="J24" s="65"/>
      <c r="K24" s="65"/>
      <c r="L24" s="6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72"/>
      <c r="B25" s="72"/>
      <c r="C25" s="72"/>
      <c r="D25" s="72"/>
      <c r="E25" s="72"/>
      <c r="F25" s="72"/>
      <c r="G25" s="65"/>
      <c r="H25" s="65"/>
      <c r="I25" s="65"/>
      <c r="J25" s="65"/>
      <c r="K25" s="65"/>
      <c r="L25" s="6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53" t="s">
        <v>2</v>
      </c>
      <c r="B26" s="54" t="s">
        <v>3</v>
      </c>
      <c r="C26" s="55" t="s">
        <v>4</v>
      </c>
      <c r="D26" s="56" t="s">
        <v>5</v>
      </c>
      <c r="E26" s="54" t="s">
        <v>6</v>
      </c>
      <c r="F26" s="57" t="s">
        <v>7</v>
      </c>
      <c r="G26" s="65"/>
      <c r="H26" s="65"/>
      <c r="I26" s="65"/>
      <c r="J26" s="65"/>
      <c r="K26" s="65"/>
      <c r="L26" s="6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58" t="s">
        <v>18</v>
      </c>
      <c r="B27" s="58"/>
      <c r="C27" s="63" t="s">
        <v>9</v>
      </c>
      <c r="D27" s="60">
        <v>0</v>
      </c>
      <c r="E27" s="59">
        <v>0</v>
      </c>
      <c r="F27" s="60">
        <f aca="true" t="shared" si="3" ref="F27:F29">D27*E27</f>
        <v>0</v>
      </c>
      <c r="G27" s="65"/>
      <c r="H27" s="65"/>
      <c r="I27" s="65"/>
      <c r="J27" s="65"/>
      <c r="K27" s="65"/>
      <c r="L27" s="6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58" t="s">
        <v>19</v>
      </c>
      <c r="B28" s="58"/>
      <c r="C28" s="63" t="s">
        <v>9</v>
      </c>
      <c r="D28" s="60">
        <v>0</v>
      </c>
      <c r="E28" s="59">
        <v>0</v>
      </c>
      <c r="F28" s="60">
        <f t="shared" si="3"/>
        <v>0</v>
      </c>
      <c r="G28" s="65"/>
      <c r="H28" s="65"/>
      <c r="I28" s="65"/>
      <c r="J28" s="65"/>
      <c r="K28" s="65"/>
      <c r="L28" s="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58" t="s">
        <v>20</v>
      </c>
      <c r="B29" s="58"/>
      <c r="C29" s="63" t="s">
        <v>9</v>
      </c>
      <c r="D29" s="60">
        <v>0</v>
      </c>
      <c r="E29" s="59">
        <v>0</v>
      </c>
      <c r="F29" s="60">
        <f t="shared" si="3"/>
        <v>0</v>
      </c>
      <c r="G29" s="65"/>
      <c r="H29" s="65"/>
      <c r="I29" s="65"/>
      <c r="J29" s="65"/>
      <c r="K29" s="65"/>
      <c r="L29" s="6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73" t="s">
        <v>12</v>
      </c>
      <c r="B30" s="72"/>
      <c r="C30" s="72"/>
      <c r="D30" s="72"/>
      <c r="E30" s="72"/>
      <c r="F30" s="61">
        <f>SUM(F27:F29)</f>
        <v>0</v>
      </c>
      <c r="G30" s="65"/>
      <c r="H30" s="65"/>
      <c r="I30" s="65"/>
      <c r="J30" s="65"/>
      <c r="K30" s="65"/>
      <c r="L30" s="6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6"/>
      <c r="B31" s="16"/>
      <c r="C31" s="16"/>
      <c r="D31" s="16"/>
      <c r="E31" s="16"/>
      <c r="F31" s="62"/>
      <c r="G31" s="65"/>
      <c r="H31" s="65"/>
      <c r="I31" s="65"/>
      <c r="J31" s="65"/>
      <c r="K31" s="65"/>
      <c r="L31" s="6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6"/>
      <c r="B32" s="16"/>
      <c r="C32" s="16"/>
      <c r="D32" s="16"/>
      <c r="E32" s="16"/>
      <c r="F32" s="62"/>
      <c r="G32" s="65"/>
      <c r="H32" s="65"/>
      <c r="I32" s="65"/>
      <c r="J32" s="65"/>
      <c r="K32" s="65"/>
      <c r="L32" s="6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71" t="s">
        <v>21</v>
      </c>
      <c r="B33" s="72"/>
      <c r="C33" s="72"/>
      <c r="D33" s="72"/>
      <c r="E33" s="72"/>
      <c r="F33" s="72"/>
      <c r="G33" s="65"/>
      <c r="H33" s="65"/>
      <c r="I33" s="65"/>
      <c r="J33" s="65"/>
      <c r="K33" s="65"/>
      <c r="L33" s="6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72"/>
      <c r="B34" s="72"/>
      <c r="C34" s="72"/>
      <c r="D34" s="72"/>
      <c r="E34" s="72"/>
      <c r="F34" s="72"/>
      <c r="G34" s="65"/>
      <c r="H34" s="65"/>
      <c r="I34" s="65"/>
      <c r="J34" s="65"/>
      <c r="K34" s="65"/>
      <c r="L34" s="6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53" t="s">
        <v>2</v>
      </c>
      <c r="B35" s="54" t="s">
        <v>3</v>
      </c>
      <c r="C35" s="55" t="s">
        <v>4</v>
      </c>
      <c r="D35" s="56" t="s">
        <v>5</v>
      </c>
      <c r="E35" s="54" t="s">
        <v>6</v>
      </c>
      <c r="F35" s="57" t="s">
        <v>7</v>
      </c>
      <c r="G35" s="65"/>
      <c r="H35" s="65"/>
      <c r="I35" s="65"/>
      <c r="J35" s="65"/>
      <c r="K35" s="65"/>
      <c r="L35" s="6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58" t="s">
        <v>22</v>
      </c>
      <c r="B36" s="58"/>
      <c r="C36" s="64"/>
      <c r="D36" s="60">
        <f aca="true" t="shared" si="4" ref="D36:D38">SUM(H36+J36+L36)/3</f>
        <v>0</v>
      </c>
      <c r="E36" s="59"/>
      <c r="F36" s="60">
        <f aca="true" t="shared" si="5" ref="F36:F38">D36*E36</f>
        <v>0</v>
      </c>
      <c r="G36" s="65"/>
      <c r="H36" s="65"/>
      <c r="I36" s="65"/>
      <c r="J36" s="65"/>
      <c r="K36" s="65"/>
      <c r="L36" s="6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58" t="s">
        <v>23</v>
      </c>
      <c r="B37" s="58"/>
      <c r="C37" s="64"/>
      <c r="D37" s="60">
        <f t="shared" si="4"/>
        <v>0</v>
      </c>
      <c r="E37" s="59"/>
      <c r="F37" s="60">
        <f t="shared" si="5"/>
        <v>0</v>
      </c>
      <c r="G37" s="65"/>
      <c r="H37" s="65"/>
      <c r="I37" s="65"/>
      <c r="J37" s="65"/>
      <c r="K37" s="65"/>
      <c r="L37" s="6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58" t="s">
        <v>24</v>
      </c>
      <c r="B38" s="58"/>
      <c r="C38" s="64"/>
      <c r="D38" s="60">
        <f t="shared" si="4"/>
        <v>0</v>
      </c>
      <c r="E38" s="59"/>
      <c r="F38" s="60">
        <f t="shared" si="5"/>
        <v>0</v>
      </c>
      <c r="G38" s="65"/>
      <c r="H38" s="65"/>
      <c r="I38" s="65"/>
      <c r="J38" s="65"/>
      <c r="K38" s="65"/>
      <c r="L38" s="6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73" t="s">
        <v>12</v>
      </c>
      <c r="B39" s="72"/>
      <c r="C39" s="72"/>
      <c r="D39" s="72"/>
      <c r="E39" s="72"/>
      <c r="F39" s="61">
        <f>SUM(F36:F38)</f>
        <v>0</v>
      </c>
      <c r="G39" s="65"/>
      <c r="H39" s="65"/>
      <c r="I39" s="65"/>
      <c r="J39" s="65"/>
      <c r="K39" s="65"/>
      <c r="L39" s="6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6"/>
      <c r="B40" s="16"/>
      <c r="C40" s="16"/>
      <c r="D40" s="16"/>
      <c r="E40" s="16"/>
      <c r="F40" s="17"/>
      <c r="G40" s="65"/>
      <c r="H40" s="65"/>
      <c r="I40" s="65"/>
      <c r="J40" s="65"/>
      <c r="K40" s="65"/>
      <c r="L40" s="6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6"/>
      <c r="B41" s="16"/>
      <c r="C41" s="16"/>
      <c r="D41" s="16"/>
      <c r="E41" s="16"/>
      <c r="F41" s="17"/>
      <c r="G41" s="65"/>
      <c r="H41" s="65"/>
      <c r="I41" s="65"/>
      <c r="J41" s="65"/>
      <c r="K41" s="65"/>
      <c r="L41" s="6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71" t="s">
        <v>25</v>
      </c>
      <c r="B42" s="72"/>
      <c r="C42" s="72"/>
      <c r="D42" s="72"/>
      <c r="E42" s="72"/>
      <c r="F42" s="72"/>
      <c r="G42" s="65"/>
      <c r="H42" s="65"/>
      <c r="I42" s="65"/>
      <c r="J42" s="65"/>
      <c r="K42" s="65"/>
      <c r="L42" s="6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72"/>
      <c r="B43" s="72"/>
      <c r="C43" s="72"/>
      <c r="D43" s="72"/>
      <c r="E43" s="72"/>
      <c r="F43" s="72"/>
      <c r="G43" s="65"/>
      <c r="H43" s="2"/>
      <c r="I43" s="3"/>
      <c r="J43" s="2"/>
      <c r="K43" s="3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7" customHeight="1">
      <c r="A44" s="53" t="s">
        <v>2</v>
      </c>
      <c r="B44" s="54" t="s">
        <v>3</v>
      </c>
      <c r="C44" s="55" t="s">
        <v>4</v>
      </c>
      <c r="D44" s="56" t="s">
        <v>26</v>
      </c>
      <c r="E44" s="54" t="s">
        <v>6</v>
      </c>
      <c r="F44" s="57" t="s">
        <v>7</v>
      </c>
      <c r="G44" s="65"/>
      <c r="H44" s="2"/>
      <c r="I44" s="3"/>
      <c r="J44" s="2"/>
      <c r="K44" s="3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58" t="s">
        <v>27</v>
      </c>
      <c r="B45" s="64"/>
      <c r="C45" s="64"/>
      <c r="D45" s="60"/>
      <c r="E45" s="59"/>
      <c r="F45" s="60">
        <f aca="true" t="shared" si="6" ref="F45:F47">SUM(D45*E45)</f>
        <v>0</v>
      </c>
      <c r="G45" s="65"/>
      <c r="H45" s="2"/>
      <c r="I45" s="3"/>
      <c r="J45" s="2"/>
      <c r="K45" s="3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58" t="s">
        <v>28</v>
      </c>
      <c r="B46" s="64"/>
      <c r="C46" s="64"/>
      <c r="D46" s="60"/>
      <c r="E46" s="59"/>
      <c r="F46" s="60">
        <f t="shared" si="6"/>
        <v>0</v>
      </c>
      <c r="G46" s="65"/>
      <c r="H46" s="2"/>
      <c r="I46" s="3"/>
      <c r="J46" s="2"/>
      <c r="K46" s="3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58" t="s">
        <v>29</v>
      </c>
      <c r="B47" s="64"/>
      <c r="C47" s="64"/>
      <c r="D47" s="60"/>
      <c r="E47" s="59"/>
      <c r="F47" s="60">
        <f t="shared" si="6"/>
        <v>0</v>
      </c>
      <c r="G47" s="65"/>
      <c r="H47" s="2"/>
      <c r="I47" s="3"/>
      <c r="J47" s="2"/>
      <c r="K47" s="3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73" t="s">
        <v>12</v>
      </c>
      <c r="B48" s="72"/>
      <c r="C48" s="72"/>
      <c r="D48" s="72"/>
      <c r="E48" s="72"/>
      <c r="F48" s="61">
        <f>SUM(F45:F47)</f>
        <v>0</v>
      </c>
      <c r="G48" s="65"/>
      <c r="H48" s="2"/>
      <c r="I48" s="3"/>
      <c r="J48" s="2"/>
      <c r="K48" s="3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6"/>
      <c r="B49" s="16"/>
      <c r="C49" s="16"/>
      <c r="D49" s="16"/>
      <c r="E49" s="16"/>
      <c r="F49" s="17"/>
      <c r="G49" s="1"/>
      <c r="H49" s="2"/>
      <c r="I49" s="3"/>
      <c r="J49" s="2"/>
      <c r="K49" s="3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6"/>
      <c r="B50" s="16"/>
      <c r="C50" s="16"/>
      <c r="D50" s="16"/>
      <c r="E50" s="16"/>
      <c r="F50" s="17"/>
      <c r="G50" s="1"/>
      <c r="H50" s="2"/>
      <c r="I50" s="3"/>
      <c r="J50" s="2"/>
      <c r="K50" s="3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71" t="s">
        <v>30</v>
      </c>
      <c r="B51" s="72"/>
      <c r="C51" s="72"/>
      <c r="D51" s="72"/>
      <c r="E51" s="72"/>
      <c r="F51" s="72"/>
      <c r="G51" s="1"/>
      <c r="H51" s="2"/>
      <c r="I51" s="3"/>
      <c r="J51" s="2"/>
      <c r="K51" s="3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72"/>
      <c r="B52" s="72"/>
      <c r="C52" s="72"/>
      <c r="D52" s="72"/>
      <c r="E52" s="72"/>
      <c r="F52" s="72"/>
      <c r="G52" s="1"/>
      <c r="H52" s="2"/>
      <c r="I52" s="3"/>
      <c r="J52" s="2"/>
      <c r="K52" s="3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7" customHeight="1">
      <c r="A53" s="53" t="s">
        <v>2</v>
      </c>
      <c r="B53" s="54" t="s">
        <v>3</v>
      </c>
      <c r="C53" s="55" t="s">
        <v>4</v>
      </c>
      <c r="D53" s="56" t="s">
        <v>26</v>
      </c>
      <c r="E53" s="54" t="s">
        <v>6</v>
      </c>
      <c r="F53" s="57" t="s">
        <v>7</v>
      </c>
      <c r="G53" s="1"/>
      <c r="H53" s="2"/>
      <c r="I53" s="3"/>
      <c r="J53" s="2"/>
      <c r="K53" s="3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58" t="s">
        <v>31</v>
      </c>
      <c r="B54" s="64"/>
      <c r="C54" s="64"/>
      <c r="D54" s="60"/>
      <c r="E54" s="59"/>
      <c r="F54" s="60">
        <f aca="true" t="shared" si="7" ref="F54:F56">D54</f>
        <v>0</v>
      </c>
      <c r="G54" s="1"/>
      <c r="H54" s="2"/>
      <c r="I54" s="3"/>
      <c r="J54" s="2"/>
      <c r="K54" s="3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58" t="s">
        <v>32</v>
      </c>
      <c r="B55" s="64"/>
      <c r="C55" s="64"/>
      <c r="D55" s="60"/>
      <c r="E55" s="59"/>
      <c r="F55" s="60">
        <f t="shared" si="7"/>
        <v>0</v>
      </c>
      <c r="G55" s="1"/>
      <c r="H55" s="2"/>
      <c r="I55" s="3"/>
      <c r="J55" s="2"/>
      <c r="K55" s="3"/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58" t="s">
        <v>33</v>
      </c>
      <c r="B56" s="64"/>
      <c r="C56" s="64"/>
      <c r="D56" s="60"/>
      <c r="E56" s="59"/>
      <c r="F56" s="60">
        <f t="shared" si="7"/>
        <v>0</v>
      </c>
      <c r="G56" s="1"/>
      <c r="H56" s="2"/>
      <c r="I56" s="3"/>
      <c r="J56" s="2"/>
      <c r="K56" s="3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73" t="s">
        <v>12</v>
      </c>
      <c r="B57" s="72"/>
      <c r="C57" s="72"/>
      <c r="D57" s="72"/>
      <c r="E57" s="72"/>
      <c r="F57" s="61">
        <f>SUM(F54:F56)</f>
        <v>0</v>
      </c>
      <c r="G57" s="1"/>
      <c r="H57" s="2"/>
      <c r="I57" s="3"/>
      <c r="J57" s="2"/>
      <c r="K57" s="3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6"/>
      <c r="B58" s="16"/>
      <c r="C58" s="16"/>
      <c r="D58" s="16"/>
      <c r="E58" s="16"/>
      <c r="F58" s="17"/>
      <c r="G58" s="1"/>
      <c r="H58" s="2"/>
      <c r="I58" s="3"/>
      <c r="J58" s="2"/>
      <c r="K58" s="3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"/>
      <c r="B59" s="1"/>
      <c r="C59" s="4"/>
      <c r="D59" s="5"/>
      <c r="E59" s="1"/>
      <c r="F59" s="6"/>
      <c r="G59" s="1"/>
      <c r="H59" s="2"/>
      <c r="I59" s="3"/>
      <c r="J59" s="2"/>
      <c r="K59" s="3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71" t="s">
        <v>34</v>
      </c>
      <c r="B60" s="72"/>
      <c r="C60" s="72"/>
      <c r="D60" s="72"/>
      <c r="E60" s="72"/>
      <c r="F60" s="72"/>
      <c r="G60" s="1"/>
      <c r="H60" s="2"/>
      <c r="I60" s="3"/>
      <c r="J60" s="2"/>
      <c r="K60" s="3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72"/>
      <c r="B61" s="72"/>
      <c r="C61" s="72"/>
      <c r="D61" s="72"/>
      <c r="E61" s="72"/>
      <c r="F61" s="72"/>
      <c r="G61" s="1"/>
      <c r="H61" s="2"/>
      <c r="I61" s="3"/>
      <c r="J61" s="2"/>
      <c r="K61" s="3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7" customHeight="1">
      <c r="A62" s="53" t="s">
        <v>2</v>
      </c>
      <c r="B62" s="54" t="s">
        <v>3</v>
      </c>
      <c r="C62" s="55" t="s">
        <v>4</v>
      </c>
      <c r="D62" s="56" t="s">
        <v>35</v>
      </c>
      <c r="E62" s="54" t="s">
        <v>6</v>
      </c>
      <c r="F62" s="57" t="s">
        <v>7</v>
      </c>
      <c r="G62" s="1"/>
      <c r="H62" s="2"/>
      <c r="I62" s="3"/>
      <c r="J62" s="2"/>
      <c r="K62" s="3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58" t="s">
        <v>36</v>
      </c>
      <c r="B63" s="59"/>
      <c r="C63" s="59"/>
      <c r="D63" s="60"/>
      <c r="E63" s="59"/>
      <c r="F63" s="60">
        <f aca="true" t="shared" si="8" ref="F63:F65">SUM(D63*E63)</f>
        <v>0</v>
      </c>
      <c r="G63" s="1"/>
      <c r="H63" s="2"/>
      <c r="I63" s="3"/>
      <c r="J63" s="2"/>
      <c r="K63" s="3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58" t="s">
        <v>37</v>
      </c>
      <c r="B64" s="59"/>
      <c r="C64" s="59"/>
      <c r="D64" s="60"/>
      <c r="E64" s="59"/>
      <c r="F64" s="60">
        <f t="shared" si="8"/>
        <v>0</v>
      </c>
      <c r="G64" s="1"/>
      <c r="H64" s="2"/>
      <c r="I64" s="3"/>
      <c r="J64" s="2"/>
      <c r="K64" s="3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58" t="s">
        <v>38</v>
      </c>
      <c r="B65" s="59"/>
      <c r="C65" s="59"/>
      <c r="D65" s="60"/>
      <c r="E65" s="59"/>
      <c r="F65" s="60">
        <f t="shared" si="8"/>
        <v>0</v>
      </c>
      <c r="G65" s="1"/>
      <c r="H65" s="2"/>
      <c r="I65" s="3"/>
      <c r="J65" s="2"/>
      <c r="K65" s="3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73" t="s">
        <v>12</v>
      </c>
      <c r="B66" s="72"/>
      <c r="C66" s="72"/>
      <c r="D66" s="72"/>
      <c r="E66" s="72"/>
      <c r="F66" s="61">
        <f>SUM(F63:F65)</f>
        <v>0</v>
      </c>
      <c r="G66" s="1"/>
      <c r="H66" s="2"/>
      <c r="I66" s="3"/>
      <c r="J66" s="2"/>
      <c r="K66" s="3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"/>
      <c r="B67" s="1"/>
      <c r="C67" s="4"/>
      <c r="D67" s="5"/>
      <c r="E67" s="1"/>
      <c r="F67" s="6"/>
      <c r="G67" s="1"/>
      <c r="H67" s="2"/>
      <c r="I67" s="3"/>
      <c r="J67" s="2"/>
      <c r="K67" s="3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"/>
      <c r="B68" s="1"/>
      <c r="C68" s="4"/>
      <c r="D68" s="5"/>
      <c r="E68" s="1"/>
      <c r="F68" s="6"/>
      <c r="G68" s="1"/>
      <c r="H68" s="2"/>
      <c r="I68" s="3"/>
      <c r="J68" s="2"/>
      <c r="K68" s="3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74" t="s">
        <v>39</v>
      </c>
      <c r="B69" s="75"/>
      <c r="C69" s="75"/>
      <c r="D69" s="75"/>
      <c r="E69" s="75"/>
      <c r="F69" s="76"/>
      <c r="G69" s="1"/>
      <c r="H69" s="2"/>
      <c r="I69" s="3"/>
      <c r="J69" s="2"/>
      <c r="K69" s="3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77"/>
      <c r="B70" s="78"/>
      <c r="C70" s="78"/>
      <c r="D70" s="78"/>
      <c r="E70" s="78"/>
      <c r="F70" s="79"/>
      <c r="G70" s="1"/>
      <c r="H70" s="2"/>
      <c r="I70" s="3"/>
      <c r="J70" s="2"/>
      <c r="K70" s="3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7" t="s">
        <v>2</v>
      </c>
      <c r="B71" s="8" t="s">
        <v>3</v>
      </c>
      <c r="C71" s="9" t="s">
        <v>4</v>
      </c>
      <c r="D71" s="10" t="s">
        <v>26</v>
      </c>
      <c r="E71" s="8" t="s">
        <v>6</v>
      </c>
      <c r="F71" s="11" t="s">
        <v>7</v>
      </c>
      <c r="G71" s="1"/>
      <c r="H71" s="2"/>
      <c r="I71" s="3"/>
      <c r="J71" s="2"/>
      <c r="K71" s="3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.75" customHeight="1">
      <c r="A72" s="12" t="s">
        <v>40</v>
      </c>
      <c r="B72" s="19" t="s">
        <v>41</v>
      </c>
      <c r="C72" s="20" t="s">
        <v>42</v>
      </c>
      <c r="D72" s="21">
        <f>F66*0.2</f>
        <v>0</v>
      </c>
      <c r="E72" s="22">
        <v>1</v>
      </c>
      <c r="F72" s="21">
        <f>SUM(D72*E72)</f>
        <v>0</v>
      </c>
      <c r="G72" s="1"/>
      <c r="H72" s="2"/>
      <c r="I72" s="3"/>
      <c r="J72" s="2"/>
      <c r="K72" s="3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2" t="s">
        <v>43</v>
      </c>
      <c r="B73" s="23" t="s">
        <v>44</v>
      </c>
      <c r="C73" s="18"/>
      <c r="D73" s="14"/>
      <c r="E73" s="13"/>
      <c r="F73" s="14">
        <f aca="true" t="shared" si="9" ref="F73:F75">D73*E73</f>
        <v>0</v>
      </c>
      <c r="G73" s="1"/>
      <c r="H73" s="2"/>
      <c r="I73" s="3"/>
      <c r="J73" s="2"/>
      <c r="K73" s="3"/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7" customHeight="1">
      <c r="A74" s="12" t="s">
        <v>45</v>
      </c>
      <c r="B74" s="23" t="s">
        <v>46</v>
      </c>
      <c r="C74" s="18"/>
      <c r="D74" s="14"/>
      <c r="E74" s="13"/>
      <c r="F74" s="14">
        <f t="shared" si="9"/>
        <v>0</v>
      </c>
      <c r="G74" s="1"/>
      <c r="H74" s="2"/>
      <c r="I74" s="3"/>
      <c r="J74" s="2"/>
      <c r="K74" s="3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12" t="s">
        <v>47</v>
      </c>
      <c r="B75" s="12" t="s">
        <v>48</v>
      </c>
      <c r="C75" s="18"/>
      <c r="D75" s="14"/>
      <c r="E75" s="13"/>
      <c r="F75" s="14">
        <f t="shared" si="9"/>
        <v>0</v>
      </c>
      <c r="G75" s="1"/>
      <c r="H75" s="2"/>
      <c r="I75" s="3"/>
      <c r="J75" s="2"/>
      <c r="K75" s="3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68" t="s">
        <v>12</v>
      </c>
      <c r="B76" s="69"/>
      <c r="C76" s="69"/>
      <c r="D76" s="69"/>
      <c r="E76" s="70"/>
      <c r="F76" s="15">
        <f>SUM(F72:F75)</f>
        <v>0</v>
      </c>
      <c r="G76" s="1"/>
      <c r="H76" s="2"/>
      <c r="I76" s="3"/>
      <c r="J76" s="2"/>
      <c r="K76" s="3"/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"/>
      <c r="B77" s="1"/>
      <c r="C77" s="4"/>
      <c r="D77" s="5"/>
      <c r="E77" s="1"/>
      <c r="F77" s="6"/>
      <c r="G77" s="1"/>
      <c r="H77" s="2"/>
      <c r="I77" s="3"/>
      <c r="J77" s="2"/>
      <c r="K77" s="3"/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"/>
      <c r="B78" s="1"/>
      <c r="C78" s="4"/>
      <c r="D78" s="5"/>
      <c r="E78" s="1"/>
      <c r="F78" s="6"/>
      <c r="G78" s="1"/>
      <c r="H78" s="2"/>
      <c r="I78" s="3"/>
      <c r="J78" s="2"/>
      <c r="K78" s="3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71" t="s">
        <v>49</v>
      </c>
      <c r="B79" s="72"/>
      <c r="C79" s="72"/>
      <c r="D79" s="72"/>
      <c r="E79" s="72"/>
      <c r="F79" s="72"/>
      <c r="G79" s="1"/>
      <c r="H79" s="2"/>
      <c r="I79" s="3"/>
      <c r="J79" s="2"/>
      <c r="K79" s="3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72"/>
      <c r="B80" s="72"/>
      <c r="C80" s="72"/>
      <c r="D80" s="72"/>
      <c r="E80" s="72"/>
      <c r="F80" s="72"/>
      <c r="G80" s="1"/>
      <c r="H80" s="2"/>
      <c r="I80" s="3"/>
      <c r="J80" s="2"/>
      <c r="K80" s="3"/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53" t="s">
        <v>2</v>
      </c>
      <c r="B81" s="54" t="s">
        <v>3</v>
      </c>
      <c r="C81" s="55" t="s">
        <v>4</v>
      </c>
      <c r="D81" s="56" t="s">
        <v>35</v>
      </c>
      <c r="E81" s="54" t="s">
        <v>50</v>
      </c>
      <c r="F81" s="57" t="s">
        <v>7</v>
      </c>
      <c r="G81" s="1"/>
      <c r="H81" s="2"/>
      <c r="I81" s="3"/>
      <c r="J81" s="2"/>
      <c r="K81" s="3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58" t="s">
        <v>51</v>
      </c>
      <c r="B82" s="66"/>
      <c r="C82" s="59"/>
      <c r="D82" s="60"/>
      <c r="E82" s="67"/>
      <c r="F82" s="60">
        <f aca="true" t="shared" si="10" ref="F82:F84">E82*D82</f>
        <v>0</v>
      </c>
      <c r="G82" s="1"/>
      <c r="H82" s="2"/>
      <c r="I82" s="3"/>
      <c r="J82" s="2"/>
      <c r="K82" s="3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58" t="s">
        <v>53</v>
      </c>
      <c r="B83" s="66"/>
      <c r="C83" s="59"/>
      <c r="D83" s="60"/>
      <c r="E83" s="67"/>
      <c r="F83" s="60">
        <f t="shared" si="10"/>
        <v>0</v>
      </c>
      <c r="G83" s="1"/>
      <c r="H83" s="2"/>
      <c r="I83" s="3"/>
      <c r="J83" s="2"/>
      <c r="K83" s="3"/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58" t="s">
        <v>55</v>
      </c>
      <c r="B84" s="66"/>
      <c r="C84" s="59"/>
      <c r="D84" s="60"/>
      <c r="E84" s="67"/>
      <c r="F84" s="60">
        <f t="shared" si="10"/>
        <v>0</v>
      </c>
      <c r="G84" s="1"/>
      <c r="H84" s="2"/>
      <c r="I84" s="3"/>
      <c r="J84" s="2"/>
      <c r="K84" s="3"/>
      <c r="L84" s="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73" t="s">
        <v>12</v>
      </c>
      <c r="B85" s="72"/>
      <c r="C85" s="72"/>
      <c r="D85" s="72"/>
      <c r="E85" s="72"/>
      <c r="F85" s="61">
        <f>SUM(F82:F84)</f>
        <v>0</v>
      </c>
      <c r="G85" s="1"/>
      <c r="H85" s="2"/>
      <c r="I85" s="3"/>
      <c r="J85" s="2"/>
      <c r="K85" s="3"/>
      <c r="L85" s="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"/>
      <c r="B86" s="1"/>
      <c r="C86" s="4"/>
      <c r="D86" s="5"/>
      <c r="E86" s="1"/>
      <c r="F86" s="6"/>
      <c r="G86" s="1"/>
      <c r="H86" s="2"/>
      <c r="I86" s="3"/>
      <c r="J86" s="2"/>
      <c r="K86" s="3"/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80" t="s">
        <v>89</v>
      </c>
      <c r="B87" s="80"/>
      <c r="C87" s="80"/>
      <c r="D87" s="80"/>
      <c r="E87" s="80"/>
      <c r="F87" s="80"/>
      <c r="G87" s="1"/>
      <c r="H87" s="2"/>
      <c r="I87" s="3"/>
      <c r="J87" s="2"/>
      <c r="K87" s="3"/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"/>
      <c r="B88" s="1"/>
      <c r="C88" s="4"/>
      <c r="D88" s="5"/>
      <c r="E88" s="1"/>
      <c r="F88" s="6"/>
      <c r="G88" s="1"/>
      <c r="H88" s="2"/>
      <c r="I88" s="3"/>
      <c r="J88" s="2"/>
      <c r="K88" s="3"/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71" t="s">
        <v>92</v>
      </c>
      <c r="B89" s="72"/>
      <c r="C89" s="72"/>
      <c r="D89" s="72"/>
      <c r="E89" s="72"/>
      <c r="F89" s="72"/>
      <c r="G89" s="1"/>
      <c r="H89" s="2"/>
      <c r="I89" s="3"/>
      <c r="J89" s="2"/>
      <c r="K89" s="3"/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72"/>
      <c r="B90" s="72"/>
      <c r="C90" s="72"/>
      <c r="D90" s="72"/>
      <c r="E90" s="72"/>
      <c r="F90" s="72"/>
      <c r="G90" s="1"/>
      <c r="H90" s="2"/>
      <c r="I90" s="3"/>
      <c r="J90" s="2"/>
      <c r="K90" s="3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53" t="s">
        <v>2</v>
      </c>
      <c r="B91" s="54" t="s">
        <v>3</v>
      </c>
      <c r="C91" s="55" t="s">
        <v>4</v>
      </c>
      <c r="D91" s="56" t="s">
        <v>35</v>
      </c>
      <c r="E91" s="54" t="s">
        <v>50</v>
      </c>
      <c r="F91" s="57" t="s">
        <v>7</v>
      </c>
      <c r="G91" s="1"/>
      <c r="H91" s="2"/>
      <c r="I91" s="3"/>
      <c r="J91" s="2"/>
      <c r="K91" s="3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58" t="s">
        <v>64</v>
      </c>
      <c r="B92" s="66"/>
      <c r="C92" s="59"/>
      <c r="D92" s="60"/>
      <c r="E92" s="59"/>
      <c r="F92" s="60">
        <f aca="true" t="shared" si="11" ref="F92:F94">E92*D92</f>
        <v>0</v>
      </c>
      <c r="G92" s="1"/>
      <c r="H92" s="2"/>
      <c r="I92" s="3"/>
      <c r="J92" s="2"/>
      <c r="K92" s="3"/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58" t="s">
        <v>65</v>
      </c>
      <c r="B93" s="66"/>
      <c r="C93" s="59"/>
      <c r="D93" s="60"/>
      <c r="E93" s="54"/>
      <c r="F93" s="60">
        <f t="shared" si="11"/>
        <v>0</v>
      </c>
      <c r="G93" s="1"/>
      <c r="H93" s="2"/>
      <c r="I93" s="3"/>
      <c r="J93" s="2"/>
      <c r="K93" s="3"/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58" t="s">
        <v>66</v>
      </c>
      <c r="B94" s="66"/>
      <c r="C94" s="59"/>
      <c r="D94" s="60"/>
      <c r="E94" s="59"/>
      <c r="F94" s="60">
        <f t="shared" si="11"/>
        <v>0</v>
      </c>
      <c r="G94" s="1"/>
      <c r="H94" s="2"/>
      <c r="I94" s="3"/>
      <c r="J94" s="2"/>
      <c r="K94" s="3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73" t="s">
        <v>12</v>
      </c>
      <c r="B95" s="72"/>
      <c r="C95" s="72"/>
      <c r="D95" s="72"/>
      <c r="E95" s="72"/>
      <c r="F95" s="61">
        <f>SUM(F92:F94)</f>
        <v>0</v>
      </c>
      <c r="G95" s="1"/>
      <c r="H95" s="2"/>
      <c r="I95" s="3"/>
      <c r="J95" s="2"/>
      <c r="K95" s="3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"/>
      <c r="B96" s="1"/>
      <c r="C96" s="4"/>
      <c r="D96" s="5"/>
      <c r="E96" s="1"/>
      <c r="F96" s="6"/>
      <c r="G96" s="1"/>
      <c r="H96" s="2"/>
      <c r="I96" s="3"/>
      <c r="J96" s="2"/>
      <c r="K96" s="3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80" t="s">
        <v>89</v>
      </c>
      <c r="B97" s="80"/>
      <c r="C97" s="80"/>
      <c r="D97" s="80"/>
      <c r="E97" s="80"/>
      <c r="F97" s="80"/>
      <c r="G97" s="1"/>
      <c r="H97" s="2"/>
      <c r="I97" s="3"/>
      <c r="J97" s="2"/>
      <c r="K97" s="3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"/>
      <c r="B98" s="1"/>
      <c r="C98" s="4"/>
      <c r="D98" s="5"/>
      <c r="E98" s="1"/>
      <c r="F98" s="6"/>
      <c r="G98" s="1"/>
      <c r="H98" s="2"/>
      <c r="I98" s="3"/>
      <c r="J98" s="2"/>
      <c r="K98" s="3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0" customHeight="1">
      <c r="A99" s="68" t="s">
        <v>86</v>
      </c>
      <c r="B99" s="70"/>
      <c r="C99" s="82">
        <f>SUM(F12+F21+F30+F39+F48+F57+F66+F76+F85+F95)</f>
        <v>0</v>
      </c>
      <c r="D99" s="69"/>
      <c r="E99" s="69"/>
      <c r="F99" s="70"/>
      <c r="G99" s="1"/>
      <c r="H99" s="2"/>
      <c r="I99" s="3"/>
      <c r="J99" s="2"/>
      <c r="K99" s="3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"/>
      <c r="B100" s="1"/>
      <c r="C100" s="4"/>
      <c r="D100" s="5"/>
      <c r="E100" s="1"/>
      <c r="F100" s="6"/>
      <c r="G100" s="46"/>
      <c r="H100" s="2"/>
      <c r="I100" s="3"/>
      <c r="J100" s="2"/>
      <c r="K100" s="3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"/>
      <c r="B101" s="83" t="s">
        <v>88</v>
      </c>
      <c r="C101" s="69"/>
      <c r="D101" s="69"/>
      <c r="E101" s="70"/>
      <c r="F101" s="14">
        <f>C99*13%</f>
        <v>0</v>
      </c>
      <c r="G101" s="46"/>
      <c r="H101" s="46"/>
      <c r="I101" s="3"/>
      <c r="J101" s="2"/>
      <c r="K101" s="3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"/>
      <c r="B102" s="83" t="s">
        <v>87</v>
      </c>
      <c r="C102" s="69"/>
      <c r="D102" s="69"/>
      <c r="E102" s="70"/>
      <c r="F102" s="14">
        <f>C99*7%</f>
        <v>0</v>
      </c>
      <c r="G102" s="46"/>
      <c r="H102" s="46"/>
      <c r="I102" s="3"/>
      <c r="J102" s="2"/>
      <c r="K102" s="3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1"/>
      <c r="C103" s="4"/>
      <c r="D103" s="5"/>
      <c r="E103" s="1"/>
      <c r="F103" s="6"/>
      <c r="G103" s="1"/>
      <c r="H103" s="2"/>
      <c r="I103" s="3"/>
      <c r="J103" s="2"/>
      <c r="K103" s="3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8.5" customHeight="1">
      <c r="A104" s="81" t="s">
        <v>67</v>
      </c>
      <c r="B104" s="70"/>
      <c r="C104" s="84">
        <f>SUM(C99+F101+F102)</f>
        <v>0</v>
      </c>
      <c r="D104" s="69"/>
      <c r="E104" s="69"/>
      <c r="F104" s="70"/>
      <c r="G104" s="1"/>
      <c r="H104" s="2"/>
      <c r="I104" s="3"/>
      <c r="J104" s="2"/>
      <c r="K104" s="3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"/>
      <c r="B105" s="1"/>
      <c r="C105" s="4"/>
      <c r="D105" s="24"/>
      <c r="E105" s="1"/>
      <c r="F105" s="6"/>
      <c r="G105" s="1"/>
      <c r="H105" s="2"/>
      <c r="I105" s="3"/>
      <c r="J105" s="2"/>
      <c r="K105" s="3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"/>
      <c r="B106" s="1"/>
      <c r="C106" s="4"/>
      <c r="D106" s="5"/>
      <c r="E106" s="1"/>
      <c r="F106" s="6"/>
      <c r="G106" s="1"/>
      <c r="H106" s="2"/>
      <c r="I106" s="3"/>
      <c r="J106" s="2"/>
      <c r="K106" s="3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"/>
      <c r="B107" s="1"/>
      <c r="C107" s="4"/>
      <c r="D107" s="5"/>
      <c r="E107" s="1"/>
      <c r="F107" s="6"/>
      <c r="G107" s="1"/>
      <c r="H107" s="2"/>
      <c r="I107" s="3"/>
      <c r="J107" s="2"/>
      <c r="K107" s="3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"/>
      <c r="B108" s="1"/>
      <c r="C108" s="4"/>
      <c r="D108" s="5"/>
      <c r="E108" s="1"/>
      <c r="F108" s="6"/>
      <c r="G108" s="1"/>
      <c r="H108" s="2"/>
      <c r="I108" s="3"/>
      <c r="J108" s="2"/>
      <c r="K108" s="3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"/>
      <c r="B109" s="1"/>
      <c r="C109" s="4"/>
      <c r="D109" s="5"/>
      <c r="E109" s="1"/>
      <c r="F109" s="6"/>
      <c r="G109" s="1"/>
      <c r="H109" s="2"/>
      <c r="I109" s="3"/>
      <c r="J109" s="2"/>
      <c r="K109" s="3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"/>
      <c r="B110" s="1"/>
      <c r="C110" s="4"/>
      <c r="D110" s="5"/>
      <c r="E110" s="1"/>
      <c r="F110" s="6"/>
      <c r="G110" s="1"/>
      <c r="H110" s="2"/>
      <c r="I110" s="3"/>
      <c r="J110" s="2"/>
      <c r="K110" s="3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"/>
      <c r="B111" s="1"/>
      <c r="C111" s="4"/>
      <c r="D111" s="5"/>
      <c r="E111" s="1"/>
      <c r="F111" s="6"/>
      <c r="G111" s="1"/>
      <c r="H111" s="2"/>
      <c r="I111" s="3"/>
      <c r="J111" s="2"/>
      <c r="K111" s="3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"/>
      <c r="B112" s="1"/>
      <c r="C112" s="4"/>
      <c r="D112" s="5"/>
      <c r="E112" s="1"/>
      <c r="F112" s="6"/>
      <c r="G112" s="1"/>
      <c r="H112" s="2"/>
      <c r="I112" s="3"/>
      <c r="J112" s="2"/>
      <c r="K112" s="3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"/>
      <c r="B113" s="1"/>
      <c r="C113" s="4"/>
      <c r="D113" s="5"/>
      <c r="E113" s="1"/>
      <c r="F113" s="6"/>
      <c r="G113" s="1"/>
      <c r="H113" s="2"/>
      <c r="I113" s="3"/>
      <c r="J113" s="2"/>
      <c r="K113" s="3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"/>
      <c r="B114" s="1"/>
      <c r="C114" s="4"/>
      <c r="D114" s="5"/>
      <c r="E114" s="1"/>
      <c r="F114" s="6"/>
      <c r="G114" s="1"/>
      <c r="H114" s="2"/>
      <c r="I114" s="3"/>
      <c r="J114" s="2"/>
      <c r="K114" s="3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"/>
      <c r="B115" s="1"/>
      <c r="C115" s="4"/>
      <c r="D115" s="5"/>
      <c r="E115" s="1"/>
      <c r="F115" s="6"/>
      <c r="G115" s="1"/>
      <c r="H115" s="2"/>
      <c r="I115" s="3"/>
      <c r="J115" s="2"/>
      <c r="K115" s="3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"/>
      <c r="B116" s="1"/>
      <c r="C116" s="4"/>
      <c r="D116" s="26"/>
      <c r="E116" s="1"/>
      <c r="F116" s="6"/>
      <c r="G116" s="1"/>
      <c r="H116" s="2"/>
      <c r="I116" s="3"/>
      <c r="J116" s="2"/>
      <c r="K116" s="3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"/>
      <c r="B117" s="1"/>
      <c r="C117" s="25"/>
      <c r="D117" s="26"/>
      <c r="E117" s="1"/>
      <c r="F117" s="6"/>
      <c r="G117" s="1"/>
      <c r="H117" s="2"/>
      <c r="I117" s="3"/>
      <c r="J117" s="2"/>
      <c r="K117" s="3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"/>
      <c r="B118" s="1"/>
      <c r="C118" s="4"/>
      <c r="D118" s="26"/>
      <c r="E118" s="1"/>
      <c r="F118" s="6"/>
      <c r="G118" s="1"/>
      <c r="H118" s="2"/>
      <c r="I118" s="3"/>
      <c r="J118" s="2"/>
      <c r="K118" s="3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"/>
      <c r="B119" s="1"/>
      <c r="C119" s="4"/>
      <c r="D119" s="26"/>
      <c r="E119" s="1"/>
      <c r="F119" s="6"/>
      <c r="G119" s="1"/>
      <c r="H119" s="2"/>
      <c r="I119" s="3"/>
      <c r="J119" s="2"/>
      <c r="K119" s="3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"/>
      <c r="B120" s="1"/>
      <c r="C120" s="4"/>
      <c r="D120" s="26"/>
      <c r="E120" s="1"/>
      <c r="F120" s="6"/>
      <c r="G120" s="1"/>
      <c r="H120" s="2"/>
      <c r="I120" s="3"/>
      <c r="J120" s="2"/>
      <c r="K120" s="3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"/>
      <c r="B121" s="1"/>
      <c r="C121" s="4"/>
      <c r="D121" s="26"/>
      <c r="E121" s="1"/>
      <c r="F121" s="6"/>
      <c r="G121" s="1"/>
      <c r="H121" s="2"/>
      <c r="I121" s="3"/>
      <c r="J121" s="2"/>
      <c r="K121" s="3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"/>
      <c r="B122" s="1"/>
      <c r="C122" s="4"/>
      <c r="D122" s="26"/>
      <c r="E122" s="1"/>
      <c r="F122" s="6"/>
      <c r="G122" s="1"/>
      <c r="H122" s="2"/>
      <c r="I122" s="3"/>
      <c r="J122" s="2"/>
      <c r="K122" s="3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"/>
      <c r="B123" s="1"/>
      <c r="C123" s="4"/>
      <c r="D123" s="26"/>
      <c r="E123" s="1"/>
      <c r="F123" s="6"/>
      <c r="G123" s="1"/>
      <c r="H123" s="2"/>
      <c r="I123" s="3"/>
      <c r="J123" s="2"/>
      <c r="K123" s="3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"/>
      <c r="B124" s="1"/>
      <c r="C124" s="4"/>
      <c r="D124" s="26"/>
      <c r="E124" s="1"/>
      <c r="F124" s="6"/>
      <c r="G124" s="1"/>
      <c r="H124" s="2"/>
      <c r="I124" s="3"/>
      <c r="J124" s="2"/>
      <c r="K124" s="3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"/>
      <c r="B125" s="1"/>
      <c r="C125" s="4"/>
      <c r="D125" s="26"/>
      <c r="E125" s="1"/>
      <c r="F125" s="6"/>
      <c r="G125" s="1"/>
      <c r="H125" s="2"/>
      <c r="I125" s="3"/>
      <c r="J125" s="2"/>
      <c r="K125" s="3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"/>
      <c r="B126" s="1"/>
      <c r="C126" s="4"/>
      <c r="D126" s="5"/>
      <c r="E126" s="1"/>
      <c r="F126" s="6"/>
      <c r="G126" s="1"/>
      <c r="H126" s="2"/>
      <c r="I126" s="3"/>
      <c r="J126" s="2"/>
      <c r="K126" s="3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"/>
      <c r="B127" s="1"/>
      <c r="C127" s="4"/>
      <c r="D127" s="5"/>
      <c r="E127" s="1"/>
      <c r="F127" s="6"/>
      <c r="G127" s="1"/>
      <c r="H127" s="2"/>
      <c r="I127" s="3"/>
      <c r="J127" s="2"/>
      <c r="K127" s="3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"/>
      <c r="B128" s="1"/>
      <c r="C128" s="4"/>
      <c r="D128" s="5"/>
      <c r="E128" s="1"/>
      <c r="F128" s="6"/>
      <c r="G128" s="1"/>
      <c r="H128" s="2"/>
      <c r="I128" s="3"/>
      <c r="J128" s="2"/>
      <c r="K128" s="3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"/>
      <c r="B129" s="1"/>
      <c r="C129" s="4"/>
      <c r="D129" s="5"/>
      <c r="E129" s="1"/>
      <c r="F129" s="6"/>
      <c r="G129" s="1"/>
      <c r="H129" s="2"/>
      <c r="I129" s="3"/>
      <c r="J129" s="2"/>
      <c r="K129" s="3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"/>
      <c r="B130" s="1"/>
      <c r="C130" s="4"/>
      <c r="D130" s="5"/>
      <c r="E130" s="1"/>
      <c r="F130" s="6"/>
      <c r="G130" s="1"/>
      <c r="H130" s="2"/>
      <c r="I130" s="3"/>
      <c r="J130" s="2"/>
      <c r="K130" s="3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"/>
      <c r="B131" s="1"/>
      <c r="C131" s="4"/>
      <c r="D131" s="5"/>
      <c r="E131" s="1"/>
      <c r="F131" s="6"/>
      <c r="G131" s="1"/>
      <c r="H131" s="2"/>
      <c r="I131" s="3"/>
      <c r="J131" s="2"/>
      <c r="K131" s="3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"/>
      <c r="B132" s="1"/>
      <c r="C132" s="4"/>
      <c r="D132" s="5"/>
      <c r="E132" s="1"/>
      <c r="F132" s="6"/>
      <c r="G132" s="1"/>
      <c r="H132" s="2"/>
      <c r="I132" s="3"/>
      <c r="J132" s="2"/>
      <c r="K132" s="3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1"/>
      <c r="C133" s="4"/>
      <c r="D133" s="5"/>
      <c r="E133" s="1"/>
      <c r="F133" s="6"/>
      <c r="G133" s="1"/>
      <c r="H133" s="2"/>
      <c r="I133" s="3"/>
      <c r="J133" s="2"/>
      <c r="K133" s="3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"/>
      <c r="B134" s="1"/>
      <c r="C134" s="4"/>
      <c r="D134" s="5"/>
      <c r="E134" s="1"/>
      <c r="F134" s="6"/>
      <c r="G134" s="1"/>
      <c r="H134" s="2"/>
      <c r="I134" s="3"/>
      <c r="J134" s="2"/>
      <c r="K134" s="3"/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"/>
      <c r="B135" s="1"/>
      <c r="C135" s="4"/>
      <c r="D135" s="5"/>
      <c r="E135" s="1"/>
      <c r="F135" s="6"/>
      <c r="G135" s="1"/>
      <c r="H135" s="2"/>
      <c r="I135" s="3"/>
      <c r="J135" s="2"/>
      <c r="K135" s="3"/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1"/>
      <c r="C136" s="4"/>
      <c r="D136" s="5"/>
      <c r="E136" s="1"/>
      <c r="F136" s="6"/>
      <c r="G136" s="1"/>
      <c r="H136" s="2"/>
      <c r="I136" s="3"/>
      <c r="J136" s="2"/>
      <c r="K136" s="3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1"/>
      <c r="C137" s="4"/>
      <c r="D137" s="5"/>
      <c r="E137" s="1"/>
      <c r="F137" s="6"/>
      <c r="G137" s="1"/>
      <c r="H137" s="2"/>
      <c r="I137" s="3"/>
      <c r="J137" s="2"/>
      <c r="K137" s="3"/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1"/>
      <c r="C138" s="4"/>
      <c r="D138" s="5"/>
      <c r="E138" s="1"/>
      <c r="F138" s="6"/>
      <c r="G138" s="1"/>
      <c r="H138" s="2"/>
      <c r="I138" s="3"/>
      <c r="J138" s="2"/>
      <c r="K138" s="3"/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/>
      <c r="B139" s="1"/>
      <c r="C139" s="4"/>
      <c r="D139" s="5"/>
      <c r="E139" s="1"/>
      <c r="F139" s="6"/>
      <c r="G139" s="1"/>
      <c r="H139" s="2"/>
      <c r="I139" s="3"/>
      <c r="J139" s="2"/>
      <c r="K139" s="3"/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"/>
      <c r="B140" s="1"/>
      <c r="C140" s="4"/>
      <c r="D140" s="5"/>
      <c r="E140" s="1"/>
      <c r="F140" s="6"/>
      <c r="G140" s="1"/>
      <c r="H140" s="2"/>
      <c r="I140" s="3"/>
      <c r="J140" s="2"/>
      <c r="K140" s="3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"/>
      <c r="B141" s="1"/>
      <c r="C141" s="4"/>
      <c r="D141" s="5"/>
      <c r="E141" s="1"/>
      <c r="F141" s="6"/>
      <c r="G141" s="1"/>
      <c r="H141" s="2"/>
      <c r="I141" s="3"/>
      <c r="J141" s="2"/>
      <c r="K141" s="3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1"/>
      <c r="C142" s="4"/>
      <c r="D142" s="5"/>
      <c r="E142" s="1"/>
      <c r="F142" s="6"/>
      <c r="G142" s="1"/>
      <c r="H142" s="2"/>
      <c r="I142" s="3"/>
      <c r="J142" s="2"/>
      <c r="K142" s="3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1"/>
      <c r="C143" s="4"/>
      <c r="D143" s="5"/>
      <c r="E143" s="1"/>
      <c r="F143" s="6"/>
      <c r="G143" s="1"/>
      <c r="H143" s="2"/>
      <c r="I143" s="3"/>
      <c r="J143" s="2"/>
      <c r="K143" s="3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"/>
      <c r="B144" s="1"/>
      <c r="C144" s="4"/>
      <c r="D144" s="5"/>
      <c r="E144" s="1"/>
      <c r="F144" s="6"/>
      <c r="G144" s="1"/>
      <c r="H144" s="2"/>
      <c r="I144" s="3"/>
      <c r="J144" s="2"/>
      <c r="K144" s="3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"/>
      <c r="B145" s="1"/>
      <c r="C145" s="4"/>
      <c r="D145" s="5"/>
      <c r="E145" s="1"/>
      <c r="F145" s="6"/>
      <c r="G145" s="1"/>
      <c r="H145" s="2"/>
      <c r="I145" s="3"/>
      <c r="J145" s="2"/>
      <c r="K145" s="3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1"/>
      <c r="C146" s="4"/>
      <c r="D146" s="5"/>
      <c r="E146" s="1"/>
      <c r="F146" s="6"/>
      <c r="G146" s="1"/>
      <c r="H146" s="2"/>
      <c r="I146" s="3"/>
      <c r="J146" s="2"/>
      <c r="K146" s="3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1"/>
      <c r="C147" s="4"/>
      <c r="D147" s="5"/>
      <c r="E147" s="1"/>
      <c r="F147" s="6"/>
      <c r="G147" s="1"/>
      <c r="H147" s="2"/>
      <c r="I147" s="3"/>
      <c r="J147" s="2"/>
      <c r="K147" s="3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1"/>
      <c r="C148" s="4"/>
      <c r="D148" s="5"/>
      <c r="E148" s="1"/>
      <c r="F148" s="6"/>
      <c r="G148" s="1"/>
      <c r="H148" s="2"/>
      <c r="I148" s="3"/>
      <c r="J148" s="2"/>
      <c r="K148" s="3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1"/>
      <c r="C149" s="4"/>
      <c r="D149" s="5"/>
      <c r="E149" s="1"/>
      <c r="F149" s="6"/>
      <c r="G149" s="1"/>
      <c r="H149" s="2"/>
      <c r="I149" s="3"/>
      <c r="J149" s="2"/>
      <c r="K149" s="3"/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1"/>
      <c r="C150" s="4"/>
      <c r="D150" s="5"/>
      <c r="E150" s="1"/>
      <c r="F150" s="6"/>
      <c r="G150" s="1"/>
      <c r="H150" s="2"/>
      <c r="I150" s="3"/>
      <c r="J150" s="2"/>
      <c r="K150" s="3"/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1"/>
      <c r="C151" s="4"/>
      <c r="D151" s="5"/>
      <c r="E151" s="1"/>
      <c r="F151" s="6"/>
      <c r="G151" s="1"/>
      <c r="H151" s="2"/>
      <c r="I151" s="3"/>
      <c r="J151" s="2"/>
      <c r="K151" s="3"/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1"/>
      <c r="C152" s="4"/>
      <c r="D152" s="5"/>
      <c r="E152" s="1"/>
      <c r="F152" s="6"/>
      <c r="G152" s="1"/>
      <c r="H152" s="2"/>
      <c r="I152" s="3"/>
      <c r="J152" s="2"/>
      <c r="K152" s="3"/>
      <c r="L152" s="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1"/>
      <c r="C153" s="4"/>
      <c r="D153" s="5"/>
      <c r="E153" s="1"/>
      <c r="F153" s="6"/>
      <c r="G153" s="1"/>
      <c r="H153" s="2"/>
      <c r="I153" s="3"/>
      <c r="J153" s="2"/>
      <c r="K153" s="3"/>
      <c r="L153" s="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1"/>
      <c r="C154" s="4"/>
      <c r="D154" s="5"/>
      <c r="E154" s="1"/>
      <c r="F154" s="6"/>
      <c r="G154" s="1"/>
      <c r="H154" s="2"/>
      <c r="I154" s="3"/>
      <c r="J154" s="2"/>
      <c r="K154" s="3"/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1"/>
      <c r="C155" s="4"/>
      <c r="D155" s="5"/>
      <c r="E155" s="1"/>
      <c r="F155" s="6"/>
      <c r="G155" s="1"/>
      <c r="H155" s="2"/>
      <c r="I155" s="3"/>
      <c r="J155" s="2"/>
      <c r="K155" s="3"/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1"/>
      <c r="C156" s="4"/>
      <c r="D156" s="5"/>
      <c r="E156" s="1"/>
      <c r="F156" s="6"/>
      <c r="G156" s="1"/>
      <c r="H156" s="2"/>
      <c r="I156" s="3"/>
      <c r="J156" s="2"/>
      <c r="K156" s="3"/>
      <c r="L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1"/>
      <c r="C157" s="4"/>
      <c r="D157" s="5"/>
      <c r="E157" s="1"/>
      <c r="F157" s="6"/>
      <c r="G157" s="1"/>
      <c r="H157" s="2"/>
      <c r="I157" s="3"/>
      <c r="J157" s="2"/>
      <c r="K157" s="3"/>
      <c r="L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1"/>
      <c r="C158" s="4"/>
      <c r="D158" s="5"/>
      <c r="E158" s="1"/>
      <c r="F158" s="6"/>
      <c r="G158" s="1"/>
      <c r="H158" s="2"/>
      <c r="I158" s="3"/>
      <c r="J158" s="2"/>
      <c r="K158" s="3"/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1"/>
      <c r="C159" s="4"/>
      <c r="D159" s="5"/>
      <c r="E159" s="1"/>
      <c r="F159" s="6"/>
      <c r="G159" s="1"/>
      <c r="H159" s="2"/>
      <c r="I159" s="3"/>
      <c r="J159" s="2"/>
      <c r="K159" s="3"/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1"/>
      <c r="C160" s="4"/>
      <c r="D160" s="5"/>
      <c r="E160" s="1"/>
      <c r="F160" s="6"/>
      <c r="G160" s="1"/>
      <c r="H160" s="2"/>
      <c r="I160" s="3"/>
      <c r="J160" s="2"/>
      <c r="K160" s="3"/>
      <c r="L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1"/>
      <c r="C161" s="4"/>
      <c r="D161" s="5"/>
      <c r="E161" s="1"/>
      <c r="F161" s="6"/>
      <c r="G161" s="1"/>
      <c r="H161" s="2"/>
      <c r="I161" s="3"/>
      <c r="J161" s="2"/>
      <c r="K161" s="3"/>
      <c r="L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1"/>
      <c r="C162" s="4"/>
      <c r="D162" s="5"/>
      <c r="E162" s="1"/>
      <c r="F162" s="6"/>
      <c r="G162" s="1"/>
      <c r="H162" s="2"/>
      <c r="I162" s="3"/>
      <c r="J162" s="2"/>
      <c r="K162" s="3"/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1"/>
      <c r="C163" s="4"/>
      <c r="D163" s="5"/>
      <c r="E163" s="1"/>
      <c r="F163" s="6"/>
      <c r="G163" s="1"/>
      <c r="H163" s="2"/>
      <c r="I163" s="3"/>
      <c r="J163" s="2"/>
      <c r="K163" s="3"/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1"/>
      <c r="C164" s="4"/>
      <c r="D164" s="5"/>
      <c r="E164" s="1"/>
      <c r="F164" s="6"/>
      <c r="G164" s="1"/>
      <c r="H164" s="2"/>
      <c r="I164" s="3"/>
      <c r="J164" s="2"/>
      <c r="K164" s="3"/>
      <c r="L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1"/>
      <c r="C165" s="4"/>
      <c r="D165" s="5"/>
      <c r="E165" s="1"/>
      <c r="F165" s="6"/>
      <c r="G165" s="1"/>
      <c r="H165" s="2"/>
      <c r="I165" s="3"/>
      <c r="J165" s="2"/>
      <c r="K165" s="3"/>
      <c r="L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1"/>
      <c r="C166" s="4"/>
      <c r="D166" s="5"/>
      <c r="E166" s="1"/>
      <c r="F166" s="6"/>
      <c r="G166" s="1"/>
      <c r="H166" s="2"/>
      <c r="I166" s="3"/>
      <c r="J166" s="2"/>
      <c r="K166" s="3"/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1"/>
      <c r="C167" s="4"/>
      <c r="D167" s="5"/>
      <c r="E167" s="1"/>
      <c r="F167" s="6"/>
      <c r="G167" s="1"/>
      <c r="H167" s="2"/>
      <c r="I167" s="3"/>
      <c r="J167" s="2"/>
      <c r="K167" s="3"/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1"/>
      <c r="C168" s="4"/>
      <c r="D168" s="5"/>
      <c r="E168" s="1"/>
      <c r="F168" s="6"/>
      <c r="G168" s="1"/>
      <c r="H168" s="2"/>
      <c r="I168" s="3"/>
      <c r="J168" s="2"/>
      <c r="K168" s="3"/>
      <c r="L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1"/>
      <c r="C169" s="4"/>
      <c r="D169" s="5"/>
      <c r="E169" s="1"/>
      <c r="F169" s="6"/>
      <c r="G169" s="1"/>
      <c r="H169" s="2"/>
      <c r="I169" s="3"/>
      <c r="J169" s="2"/>
      <c r="K169" s="3"/>
      <c r="L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1"/>
      <c r="C170" s="4"/>
      <c r="D170" s="5"/>
      <c r="E170" s="1"/>
      <c r="F170" s="6"/>
      <c r="G170" s="1"/>
      <c r="H170" s="2"/>
      <c r="I170" s="3"/>
      <c r="J170" s="2"/>
      <c r="K170" s="3"/>
      <c r="L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1"/>
      <c r="C171" s="4"/>
      <c r="D171" s="5"/>
      <c r="E171" s="1"/>
      <c r="F171" s="6"/>
      <c r="G171" s="1"/>
      <c r="H171" s="2"/>
      <c r="I171" s="3"/>
      <c r="J171" s="2"/>
      <c r="K171" s="3"/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1"/>
      <c r="C172" s="4"/>
      <c r="D172" s="5"/>
      <c r="E172" s="1"/>
      <c r="F172" s="6"/>
      <c r="G172" s="1"/>
      <c r="H172" s="2"/>
      <c r="I172" s="3"/>
      <c r="J172" s="2"/>
      <c r="K172" s="3"/>
      <c r="L172" s="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/>
      <c r="B173" s="1"/>
      <c r="C173" s="4"/>
      <c r="D173" s="5"/>
      <c r="E173" s="1"/>
      <c r="F173" s="6"/>
      <c r="G173" s="1"/>
      <c r="H173" s="2"/>
      <c r="I173" s="3"/>
      <c r="J173" s="2"/>
      <c r="K173" s="3"/>
      <c r="L173" s="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"/>
      <c r="B174" s="1"/>
      <c r="C174" s="4"/>
      <c r="D174" s="5"/>
      <c r="E174" s="1"/>
      <c r="F174" s="6"/>
      <c r="G174" s="1"/>
      <c r="H174" s="2"/>
      <c r="I174" s="3"/>
      <c r="J174" s="2"/>
      <c r="K174" s="3"/>
      <c r="L174" s="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"/>
      <c r="B175" s="1"/>
      <c r="C175" s="4"/>
      <c r="D175" s="5"/>
      <c r="E175" s="1"/>
      <c r="F175" s="6"/>
      <c r="G175" s="1"/>
      <c r="H175" s="2"/>
      <c r="I175" s="3"/>
      <c r="J175" s="2"/>
      <c r="K175" s="3"/>
      <c r="L175" s="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1"/>
      <c r="C176" s="4"/>
      <c r="D176" s="5"/>
      <c r="E176" s="1"/>
      <c r="F176" s="6"/>
      <c r="G176" s="1"/>
      <c r="H176" s="2"/>
      <c r="I176" s="3"/>
      <c r="J176" s="2"/>
      <c r="K176" s="3"/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1"/>
      <c r="C177" s="4"/>
      <c r="D177" s="5"/>
      <c r="E177" s="1"/>
      <c r="F177" s="6"/>
      <c r="G177" s="1"/>
      <c r="H177" s="2"/>
      <c r="I177" s="3"/>
      <c r="J177" s="2"/>
      <c r="K177" s="3"/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"/>
      <c r="B178" s="1"/>
      <c r="C178" s="4"/>
      <c r="D178" s="5"/>
      <c r="E178" s="1"/>
      <c r="F178" s="6"/>
      <c r="G178" s="1"/>
      <c r="H178" s="2"/>
      <c r="I178" s="3"/>
      <c r="J178" s="2"/>
      <c r="K178" s="3"/>
      <c r="L178" s="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"/>
      <c r="B179" s="1"/>
      <c r="C179" s="4"/>
      <c r="D179" s="5"/>
      <c r="E179" s="1"/>
      <c r="F179" s="6"/>
      <c r="G179" s="1"/>
      <c r="H179" s="2"/>
      <c r="I179" s="3"/>
      <c r="J179" s="2"/>
      <c r="K179" s="3"/>
      <c r="L179" s="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1"/>
      <c r="C180" s="4"/>
      <c r="D180" s="5"/>
      <c r="E180" s="1"/>
      <c r="F180" s="6"/>
      <c r="G180" s="1"/>
      <c r="H180" s="2"/>
      <c r="I180" s="3"/>
      <c r="J180" s="2"/>
      <c r="K180" s="3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1"/>
      <c r="C181" s="4"/>
      <c r="D181" s="5"/>
      <c r="E181" s="1"/>
      <c r="F181" s="6"/>
      <c r="G181" s="1"/>
      <c r="H181" s="2"/>
      <c r="I181" s="3"/>
      <c r="J181" s="2"/>
      <c r="K181" s="3"/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"/>
      <c r="B182" s="1"/>
      <c r="C182" s="4"/>
      <c r="D182" s="5"/>
      <c r="E182" s="1"/>
      <c r="F182" s="6"/>
      <c r="G182" s="1"/>
      <c r="H182" s="2"/>
      <c r="I182" s="3"/>
      <c r="J182" s="2"/>
      <c r="K182" s="3"/>
      <c r="L182" s="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"/>
      <c r="B183" s="1"/>
      <c r="C183" s="4"/>
      <c r="D183" s="5"/>
      <c r="E183" s="1"/>
      <c r="F183" s="6"/>
      <c r="G183" s="1"/>
      <c r="H183" s="2"/>
      <c r="I183" s="3"/>
      <c r="J183" s="2"/>
      <c r="K183" s="3"/>
      <c r="L183" s="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1"/>
      <c r="C184" s="4"/>
      <c r="D184" s="5"/>
      <c r="E184" s="1"/>
      <c r="F184" s="6"/>
      <c r="G184" s="1"/>
      <c r="H184" s="2"/>
      <c r="I184" s="3"/>
      <c r="J184" s="2"/>
      <c r="K184" s="3"/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1"/>
      <c r="C185" s="4"/>
      <c r="D185" s="5"/>
      <c r="E185" s="1"/>
      <c r="F185" s="6"/>
      <c r="G185" s="1"/>
      <c r="H185" s="2"/>
      <c r="I185" s="3"/>
      <c r="J185" s="2"/>
      <c r="K185" s="3"/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"/>
      <c r="B186" s="1"/>
      <c r="C186" s="4"/>
      <c r="D186" s="5"/>
      <c r="E186" s="1"/>
      <c r="F186" s="6"/>
      <c r="G186" s="1"/>
      <c r="H186" s="2"/>
      <c r="I186" s="3"/>
      <c r="J186" s="2"/>
      <c r="K186" s="3"/>
      <c r="L186" s="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"/>
      <c r="B187" s="1"/>
      <c r="C187" s="4"/>
      <c r="D187" s="5"/>
      <c r="E187" s="1"/>
      <c r="F187" s="6"/>
      <c r="G187" s="1"/>
      <c r="H187" s="2"/>
      <c r="I187" s="3"/>
      <c r="J187" s="2"/>
      <c r="K187" s="3"/>
      <c r="L187" s="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"/>
      <c r="B188" s="1"/>
      <c r="C188" s="4"/>
      <c r="D188" s="5"/>
      <c r="E188" s="1"/>
      <c r="F188" s="6"/>
      <c r="G188" s="1"/>
      <c r="H188" s="2"/>
      <c r="I188" s="3"/>
      <c r="J188" s="2"/>
      <c r="K188" s="3"/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1"/>
      <c r="C189" s="4"/>
      <c r="D189" s="5"/>
      <c r="E189" s="1"/>
      <c r="F189" s="6"/>
      <c r="G189" s="1"/>
      <c r="H189" s="2"/>
      <c r="I189" s="3"/>
      <c r="J189" s="2"/>
      <c r="K189" s="3"/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"/>
      <c r="B190" s="1"/>
      <c r="C190" s="4"/>
      <c r="D190" s="5"/>
      <c r="E190" s="1"/>
      <c r="F190" s="6"/>
      <c r="G190" s="1"/>
      <c r="H190" s="2"/>
      <c r="I190" s="3"/>
      <c r="J190" s="2"/>
      <c r="K190" s="3"/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1"/>
      <c r="C191" s="4"/>
      <c r="D191" s="5"/>
      <c r="E191" s="1"/>
      <c r="F191" s="6"/>
      <c r="G191" s="1"/>
      <c r="H191" s="2"/>
      <c r="I191" s="3"/>
      <c r="J191" s="2"/>
      <c r="K191" s="3"/>
      <c r="L191" s="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"/>
      <c r="B192" s="1"/>
      <c r="C192" s="4"/>
      <c r="D192" s="5"/>
      <c r="E192" s="1"/>
      <c r="F192" s="6"/>
      <c r="G192" s="1"/>
      <c r="H192" s="2"/>
      <c r="I192" s="3"/>
      <c r="J192" s="2"/>
      <c r="K192" s="3"/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1"/>
      <c r="C193" s="4"/>
      <c r="D193" s="5"/>
      <c r="E193" s="1"/>
      <c r="F193" s="6"/>
      <c r="G193" s="1"/>
      <c r="H193" s="2"/>
      <c r="I193" s="3"/>
      <c r="J193" s="2"/>
      <c r="K193" s="3"/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"/>
      <c r="B194" s="1"/>
      <c r="C194" s="4"/>
      <c r="D194" s="5"/>
      <c r="E194" s="1"/>
      <c r="F194" s="6"/>
      <c r="G194" s="1"/>
      <c r="H194" s="2"/>
      <c r="I194" s="3"/>
      <c r="J194" s="2"/>
      <c r="K194" s="3"/>
      <c r="L194" s="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"/>
      <c r="B195" s="1"/>
      <c r="C195" s="4"/>
      <c r="D195" s="5"/>
      <c r="E195" s="1"/>
      <c r="F195" s="6"/>
      <c r="G195" s="1"/>
      <c r="H195" s="2"/>
      <c r="I195" s="3"/>
      <c r="J195" s="2"/>
      <c r="K195" s="3"/>
      <c r="L195" s="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"/>
      <c r="B196" s="1"/>
      <c r="C196" s="4"/>
      <c r="D196" s="5"/>
      <c r="E196" s="1"/>
      <c r="F196" s="6"/>
      <c r="G196" s="1"/>
      <c r="H196" s="2"/>
      <c r="I196" s="3"/>
      <c r="J196" s="2"/>
      <c r="K196" s="3"/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"/>
      <c r="B197" s="1"/>
      <c r="C197" s="4"/>
      <c r="D197" s="5"/>
      <c r="E197" s="1"/>
      <c r="F197" s="6"/>
      <c r="G197" s="1"/>
      <c r="H197" s="2"/>
      <c r="I197" s="3"/>
      <c r="J197" s="2"/>
      <c r="K197" s="3"/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"/>
      <c r="B198" s="1"/>
      <c r="C198" s="4"/>
      <c r="D198" s="5"/>
      <c r="E198" s="1"/>
      <c r="F198" s="6"/>
      <c r="G198" s="1"/>
      <c r="H198" s="2"/>
      <c r="I198" s="3"/>
      <c r="J198" s="2"/>
      <c r="K198" s="3"/>
      <c r="L198" s="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"/>
      <c r="B199" s="1"/>
      <c r="C199" s="4"/>
      <c r="D199" s="5"/>
      <c r="E199" s="1"/>
      <c r="F199" s="6"/>
      <c r="G199" s="1"/>
      <c r="H199" s="2"/>
      <c r="I199" s="3"/>
      <c r="J199" s="2"/>
      <c r="K199" s="3"/>
      <c r="L199" s="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"/>
      <c r="B200" s="1"/>
      <c r="C200" s="4"/>
      <c r="D200" s="5"/>
      <c r="E200" s="1"/>
      <c r="F200" s="6"/>
      <c r="G200" s="1"/>
      <c r="H200" s="2"/>
      <c r="I200" s="3"/>
      <c r="J200" s="2"/>
      <c r="K200" s="3"/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1"/>
      <c r="C201" s="4"/>
      <c r="D201" s="5"/>
      <c r="E201" s="1"/>
      <c r="F201" s="6"/>
      <c r="G201" s="1"/>
      <c r="H201" s="2"/>
      <c r="I201" s="3"/>
      <c r="J201" s="2"/>
      <c r="K201" s="3"/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"/>
      <c r="B202" s="1"/>
      <c r="C202" s="4"/>
      <c r="D202" s="5"/>
      <c r="E202" s="1"/>
      <c r="F202" s="6"/>
      <c r="G202" s="1"/>
      <c r="H202" s="2"/>
      <c r="I202" s="3"/>
      <c r="J202" s="2"/>
      <c r="K202" s="3"/>
      <c r="L202" s="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"/>
      <c r="B203" s="1"/>
      <c r="C203" s="4"/>
      <c r="D203" s="5"/>
      <c r="E203" s="1"/>
      <c r="F203" s="6"/>
      <c r="G203" s="1"/>
      <c r="H203" s="2"/>
      <c r="I203" s="3"/>
      <c r="J203" s="2"/>
      <c r="K203" s="3"/>
      <c r="L203" s="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1"/>
      <c r="C204" s="4"/>
      <c r="D204" s="5"/>
      <c r="E204" s="1"/>
      <c r="F204" s="6"/>
      <c r="G204" s="1"/>
      <c r="H204" s="2"/>
      <c r="I204" s="3"/>
      <c r="J204" s="2"/>
      <c r="K204" s="3"/>
      <c r="L204" s="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"/>
      <c r="B205" s="1"/>
      <c r="C205" s="4"/>
      <c r="D205" s="5"/>
      <c r="E205" s="1"/>
      <c r="F205" s="6"/>
      <c r="G205" s="1"/>
      <c r="H205" s="2"/>
      <c r="I205" s="3"/>
      <c r="J205" s="2"/>
      <c r="K205" s="3"/>
      <c r="L205" s="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"/>
      <c r="B206" s="1"/>
      <c r="C206" s="4"/>
      <c r="D206" s="5"/>
      <c r="E206" s="1"/>
      <c r="F206" s="6"/>
      <c r="G206" s="1"/>
      <c r="H206" s="2"/>
      <c r="I206" s="3"/>
      <c r="J206" s="2"/>
      <c r="K206" s="3"/>
      <c r="L206" s="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"/>
      <c r="B207" s="1"/>
      <c r="C207" s="4"/>
      <c r="D207" s="5"/>
      <c r="E207" s="1"/>
      <c r="F207" s="6"/>
      <c r="G207" s="1"/>
      <c r="H207" s="2"/>
      <c r="I207" s="3"/>
      <c r="J207" s="2"/>
      <c r="K207" s="3"/>
      <c r="L207" s="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"/>
      <c r="B208" s="1"/>
      <c r="C208" s="4"/>
      <c r="D208" s="5"/>
      <c r="E208" s="1"/>
      <c r="F208" s="6"/>
      <c r="G208" s="1"/>
      <c r="H208" s="2"/>
      <c r="I208" s="3"/>
      <c r="J208" s="2"/>
      <c r="K208" s="3"/>
      <c r="L208" s="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"/>
      <c r="B209" s="1"/>
      <c r="C209" s="4"/>
      <c r="D209" s="5"/>
      <c r="E209" s="1"/>
      <c r="F209" s="6"/>
      <c r="G209" s="1"/>
      <c r="H209" s="2"/>
      <c r="I209" s="3"/>
      <c r="J209" s="2"/>
      <c r="K209" s="3"/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"/>
      <c r="B210" s="1"/>
      <c r="C210" s="4"/>
      <c r="D210" s="5"/>
      <c r="E210" s="1"/>
      <c r="F210" s="6"/>
      <c r="G210" s="1"/>
      <c r="H210" s="2"/>
      <c r="I210" s="3"/>
      <c r="J210" s="2"/>
      <c r="K210" s="3"/>
      <c r="L210" s="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"/>
      <c r="B211" s="1"/>
      <c r="C211" s="4"/>
      <c r="D211" s="5"/>
      <c r="E211" s="1"/>
      <c r="F211" s="6"/>
      <c r="G211" s="1"/>
      <c r="H211" s="2"/>
      <c r="I211" s="3"/>
      <c r="J211" s="2"/>
      <c r="K211" s="3"/>
      <c r="L211" s="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"/>
      <c r="B212" s="1"/>
      <c r="C212" s="4"/>
      <c r="D212" s="5"/>
      <c r="E212" s="1"/>
      <c r="F212" s="6"/>
      <c r="G212" s="1"/>
      <c r="H212" s="2"/>
      <c r="I212" s="3"/>
      <c r="J212" s="2"/>
      <c r="K212" s="3"/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"/>
      <c r="B213" s="1"/>
      <c r="C213" s="4"/>
      <c r="D213" s="5"/>
      <c r="E213" s="1"/>
      <c r="F213" s="6"/>
      <c r="G213" s="1"/>
      <c r="H213" s="2"/>
      <c r="I213" s="3"/>
      <c r="J213" s="2"/>
      <c r="K213" s="3"/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"/>
      <c r="B214" s="1"/>
      <c r="C214" s="4"/>
      <c r="D214" s="5"/>
      <c r="E214" s="1"/>
      <c r="F214" s="6"/>
      <c r="G214" s="1"/>
      <c r="H214" s="2"/>
      <c r="I214" s="3"/>
      <c r="J214" s="2"/>
      <c r="K214" s="3"/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"/>
      <c r="B215" s="1"/>
      <c r="C215" s="4"/>
      <c r="D215" s="5"/>
      <c r="E215" s="1"/>
      <c r="F215" s="6"/>
      <c r="G215" s="1"/>
      <c r="H215" s="2"/>
      <c r="I215" s="3"/>
      <c r="J215" s="2"/>
      <c r="K215" s="3"/>
      <c r="L215" s="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"/>
      <c r="B216" s="1"/>
      <c r="C216" s="4"/>
      <c r="D216" s="5"/>
      <c r="E216" s="1"/>
      <c r="F216" s="6"/>
      <c r="G216" s="1"/>
      <c r="H216" s="2"/>
      <c r="I216" s="3"/>
      <c r="J216" s="2"/>
      <c r="K216" s="3"/>
      <c r="L216" s="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"/>
      <c r="B217" s="1"/>
      <c r="C217" s="4"/>
      <c r="D217" s="5"/>
      <c r="E217" s="1"/>
      <c r="F217" s="6"/>
      <c r="G217" s="1"/>
      <c r="H217" s="2"/>
      <c r="I217" s="3"/>
      <c r="J217" s="2"/>
      <c r="K217" s="3"/>
      <c r="L217" s="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"/>
      <c r="B218" s="1"/>
      <c r="C218" s="4"/>
      <c r="D218" s="5"/>
      <c r="E218" s="1"/>
      <c r="F218" s="6"/>
      <c r="G218" s="1"/>
      <c r="H218" s="2"/>
      <c r="I218" s="3"/>
      <c r="J218" s="2"/>
      <c r="K218" s="3"/>
      <c r="L218" s="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"/>
      <c r="B219" s="1"/>
      <c r="C219" s="4"/>
      <c r="D219" s="5"/>
      <c r="E219" s="1"/>
      <c r="F219" s="6"/>
      <c r="G219" s="1"/>
      <c r="H219" s="2"/>
      <c r="I219" s="3"/>
      <c r="J219" s="2"/>
      <c r="K219" s="3"/>
      <c r="L219" s="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"/>
      <c r="B220" s="1"/>
      <c r="C220" s="4"/>
      <c r="D220" s="5"/>
      <c r="E220" s="1"/>
      <c r="F220" s="6"/>
      <c r="G220" s="1"/>
      <c r="H220" s="2"/>
      <c r="I220" s="3"/>
      <c r="J220" s="2"/>
      <c r="K220" s="3"/>
      <c r="L220" s="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"/>
      <c r="B221" s="1"/>
      <c r="C221" s="4"/>
      <c r="D221" s="5"/>
      <c r="E221" s="1"/>
      <c r="F221" s="6"/>
      <c r="G221" s="1"/>
      <c r="H221" s="2"/>
      <c r="I221" s="3"/>
      <c r="J221" s="2"/>
      <c r="K221" s="3"/>
      <c r="L221" s="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"/>
      <c r="B222" s="1"/>
      <c r="C222" s="4"/>
      <c r="D222" s="5"/>
      <c r="E222" s="1"/>
      <c r="F222" s="6"/>
      <c r="G222" s="1"/>
      <c r="H222" s="2"/>
      <c r="I222" s="3"/>
      <c r="J222" s="2"/>
      <c r="K222" s="3"/>
      <c r="L222" s="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"/>
      <c r="B223" s="1"/>
      <c r="C223" s="4"/>
      <c r="D223" s="5"/>
      <c r="E223" s="1"/>
      <c r="F223" s="6"/>
      <c r="G223" s="1"/>
      <c r="H223" s="2"/>
      <c r="I223" s="3"/>
      <c r="J223" s="2"/>
      <c r="K223" s="3"/>
      <c r="L223" s="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"/>
      <c r="B224" s="1"/>
      <c r="C224" s="4"/>
      <c r="D224" s="5"/>
      <c r="E224" s="1"/>
      <c r="F224" s="6"/>
      <c r="G224" s="1"/>
      <c r="H224" s="2"/>
      <c r="I224" s="3"/>
      <c r="J224" s="2"/>
      <c r="K224" s="3"/>
      <c r="L224" s="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"/>
      <c r="B225" s="1"/>
      <c r="C225" s="4"/>
      <c r="D225" s="5"/>
      <c r="E225" s="1"/>
      <c r="F225" s="6"/>
      <c r="G225" s="1"/>
      <c r="H225" s="2"/>
      <c r="I225" s="3"/>
      <c r="J225" s="2"/>
      <c r="K225" s="3"/>
      <c r="L225" s="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"/>
      <c r="B226" s="1"/>
      <c r="C226" s="4"/>
      <c r="D226" s="5"/>
      <c r="E226" s="1"/>
      <c r="F226" s="6"/>
      <c r="G226" s="1"/>
      <c r="H226" s="2"/>
      <c r="I226" s="3"/>
      <c r="J226" s="2"/>
      <c r="K226" s="3"/>
      <c r="L226" s="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"/>
      <c r="B227" s="1"/>
      <c r="C227" s="4"/>
      <c r="D227" s="5"/>
      <c r="E227" s="1"/>
      <c r="F227" s="6"/>
      <c r="G227" s="1"/>
      <c r="H227" s="2"/>
      <c r="I227" s="3"/>
      <c r="J227" s="2"/>
      <c r="K227" s="3"/>
      <c r="L227" s="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"/>
      <c r="B228" s="1"/>
      <c r="C228" s="4"/>
      <c r="D228" s="5"/>
      <c r="E228" s="1"/>
      <c r="F228" s="6"/>
      <c r="G228" s="1"/>
      <c r="H228" s="2"/>
      <c r="I228" s="3"/>
      <c r="J228" s="2"/>
      <c r="K228" s="3"/>
      <c r="L228" s="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"/>
      <c r="B229" s="1"/>
      <c r="C229" s="4"/>
      <c r="D229" s="5"/>
      <c r="E229" s="1"/>
      <c r="F229" s="6"/>
      <c r="G229" s="1"/>
      <c r="H229" s="2"/>
      <c r="I229" s="3"/>
      <c r="J229" s="2"/>
      <c r="K229" s="3"/>
      <c r="L229" s="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"/>
      <c r="B230" s="1"/>
      <c r="C230" s="4"/>
      <c r="D230" s="5"/>
      <c r="E230" s="1"/>
      <c r="F230" s="6"/>
      <c r="G230" s="1"/>
      <c r="H230" s="2"/>
      <c r="I230" s="3"/>
      <c r="J230" s="2"/>
      <c r="K230" s="3"/>
      <c r="L230" s="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"/>
      <c r="B231" s="1"/>
      <c r="C231" s="4"/>
      <c r="D231" s="5"/>
      <c r="E231" s="1"/>
      <c r="F231" s="6"/>
      <c r="G231" s="1"/>
      <c r="H231" s="2"/>
      <c r="I231" s="3"/>
      <c r="J231" s="2"/>
      <c r="K231" s="3"/>
      <c r="L231" s="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"/>
      <c r="B232" s="1"/>
      <c r="C232" s="4"/>
      <c r="D232" s="5"/>
      <c r="E232" s="1"/>
      <c r="F232" s="6"/>
      <c r="G232" s="1"/>
      <c r="H232" s="2"/>
      <c r="I232" s="3"/>
      <c r="J232" s="2"/>
      <c r="K232" s="3"/>
      <c r="L232" s="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"/>
      <c r="B233" s="1"/>
      <c r="C233" s="4"/>
      <c r="D233" s="5"/>
      <c r="E233" s="1"/>
      <c r="F233" s="6"/>
      <c r="G233" s="1"/>
      <c r="H233" s="2"/>
      <c r="I233" s="3"/>
      <c r="J233" s="2"/>
      <c r="K233" s="3"/>
      <c r="L233" s="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"/>
      <c r="B234" s="1"/>
      <c r="C234" s="4"/>
      <c r="D234" s="5"/>
      <c r="E234" s="1"/>
      <c r="F234" s="6"/>
      <c r="G234" s="1"/>
      <c r="H234" s="2"/>
      <c r="I234" s="3"/>
      <c r="J234" s="2"/>
      <c r="K234" s="3"/>
      <c r="L234" s="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"/>
      <c r="B235" s="1"/>
      <c r="C235" s="4"/>
      <c r="D235" s="5"/>
      <c r="E235" s="1"/>
      <c r="F235" s="6"/>
      <c r="G235" s="1"/>
      <c r="H235" s="2"/>
      <c r="I235" s="3"/>
      <c r="J235" s="2"/>
      <c r="K235" s="3"/>
      <c r="L235" s="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"/>
      <c r="B236" s="1"/>
      <c r="C236" s="4"/>
      <c r="D236" s="5"/>
      <c r="E236" s="1"/>
      <c r="F236" s="6"/>
      <c r="G236" s="1"/>
      <c r="H236" s="2"/>
      <c r="I236" s="3"/>
      <c r="J236" s="2"/>
      <c r="K236" s="3"/>
      <c r="L236" s="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"/>
      <c r="B237" s="1"/>
      <c r="C237" s="4"/>
      <c r="D237" s="5"/>
      <c r="E237" s="1"/>
      <c r="F237" s="6"/>
      <c r="G237" s="1"/>
      <c r="H237" s="2"/>
      <c r="I237" s="3"/>
      <c r="J237" s="2"/>
      <c r="K237" s="3"/>
      <c r="L237" s="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"/>
      <c r="B238" s="1"/>
      <c r="C238" s="4"/>
      <c r="D238" s="5"/>
      <c r="E238" s="1"/>
      <c r="F238" s="6"/>
      <c r="G238" s="1"/>
      <c r="H238" s="2"/>
      <c r="I238" s="3"/>
      <c r="J238" s="2"/>
      <c r="K238" s="3"/>
      <c r="L238" s="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"/>
      <c r="B239" s="1"/>
      <c r="C239" s="4"/>
      <c r="D239" s="5"/>
      <c r="E239" s="1"/>
      <c r="F239" s="6"/>
      <c r="G239" s="1"/>
      <c r="H239" s="2"/>
      <c r="I239" s="3"/>
      <c r="J239" s="2"/>
      <c r="K239" s="3"/>
      <c r="L239" s="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"/>
      <c r="B240" s="1"/>
      <c r="C240" s="4"/>
      <c r="D240" s="5"/>
      <c r="E240" s="1"/>
      <c r="F240" s="6"/>
      <c r="G240" s="1"/>
      <c r="H240" s="2"/>
      <c r="I240" s="3"/>
      <c r="J240" s="2"/>
      <c r="K240" s="3"/>
      <c r="L240" s="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"/>
      <c r="B241" s="1"/>
      <c r="C241" s="4"/>
      <c r="D241" s="5"/>
      <c r="E241" s="1"/>
      <c r="F241" s="6"/>
      <c r="G241" s="1"/>
      <c r="H241" s="2"/>
      <c r="I241" s="3"/>
      <c r="J241" s="2"/>
      <c r="K241" s="3"/>
      <c r="L241" s="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"/>
      <c r="B242" s="1"/>
      <c r="C242" s="4"/>
      <c r="D242" s="5"/>
      <c r="E242" s="1"/>
      <c r="F242" s="6"/>
      <c r="G242" s="1"/>
      <c r="H242" s="2"/>
      <c r="I242" s="3"/>
      <c r="J242" s="2"/>
      <c r="K242" s="3"/>
      <c r="L242" s="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"/>
      <c r="B243" s="1"/>
      <c r="C243" s="4"/>
      <c r="D243" s="5"/>
      <c r="E243" s="1"/>
      <c r="F243" s="6"/>
      <c r="G243" s="1"/>
      <c r="H243" s="2"/>
      <c r="I243" s="3"/>
      <c r="J243" s="2"/>
      <c r="K243" s="3"/>
      <c r="L243" s="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"/>
      <c r="B244" s="1"/>
      <c r="C244" s="4"/>
      <c r="D244" s="5"/>
      <c r="E244" s="1"/>
      <c r="F244" s="6"/>
      <c r="G244" s="1"/>
      <c r="H244" s="2"/>
      <c r="I244" s="3"/>
      <c r="J244" s="2"/>
      <c r="K244" s="3"/>
      <c r="L244" s="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"/>
      <c r="B245" s="1"/>
      <c r="C245" s="4"/>
      <c r="D245" s="5"/>
      <c r="E245" s="1"/>
      <c r="F245" s="6"/>
      <c r="G245" s="1"/>
      <c r="H245" s="2"/>
      <c r="I245" s="3"/>
      <c r="J245" s="2"/>
      <c r="K245" s="3"/>
      <c r="L245" s="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"/>
      <c r="B246" s="1"/>
      <c r="C246" s="4"/>
      <c r="D246" s="5"/>
      <c r="E246" s="1"/>
      <c r="F246" s="6"/>
      <c r="G246" s="1"/>
      <c r="H246" s="2"/>
      <c r="I246" s="3"/>
      <c r="J246" s="2"/>
      <c r="K246" s="3"/>
      <c r="L246" s="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"/>
      <c r="B247" s="1"/>
      <c r="C247" s="4"/>
      <c r="D247" s="5"/>
      <c r="E247" s="1"/>
      <c r="F247" s="6"/>
      <c r="G247" s="1"/>
      <c r="H247" s="2"/>
      <c r="I247" s="3"/>
      <c r="J247" s="2"/>
      <c r="K247" s="3"/>
      <c r="L247" s="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"/>
      <c r="B248" s="1"/>
      <c r="C248" s="4"/>
      <c r="D248" s="5"/>
      <c r="E248" s="1"/>
      <c r="F248" s="6"/>
      <c r="G248" s="1"/>
      <c r="H248" s="2"/>
      <c r="I248" s="3"/>
      <c r="J248" s="2"/>
      <c r="K248" s="3"/>
      <c r="L248" s="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"/>
      <c r="B249" s="1"/>
      <c r="C249" s="4"/>
      <c r="D249" s="5"/>
      <c r="E249" s="1"/>
      <c r="F249" s="6"/>
      <c r="G249" s="1"/>
      <c r="H249" s="2"/>
      <c r="I249" s="3"/>
      <c r="J249" s="2"/>
      <c r="K249" s="3"/>
      <c r="L249" s="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"/>
      <c r="B250" s="1"/>
      <c r="C250" s="4"/>
      <c r="D250" s="5"/>
      <c r="E250" s="1"/>
      <c r="F250" s="6"/>
      <c r="G250" s="1"/>
      <c r="H250" s="2"/>
      <c r="I250" s="3"/>
      <c r="J250" s="2"/>
      <c r="K250" s="3"/>
      <c r="L250" s="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"/>
      <c r="B251" s="1"/>
      <c r="C251" s="4"/>
      <c r="D251" s="5"/>
      <c r="E251" s="1"/>
      <c r="F251" s="6"/>
      <c r="G251" s="1"/>
      <c r="H251" s="2"/>
      <c r="I251" s="3"/>
      <c r="J251" s="2"/>
      <c r="K251" s="3"/>
      <c r="L251" s="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"/>
      <c r="B252" s="1"/>
      <c r="C252" s="4"/>
      <c r="D252" s="5"/>
      <c r="E252" s="1"/>
      <c r="F252" s="6"/>
      <c r="G252" s="1"/>
      <c r="H252" s="2"/>
      <c r="I252" s="3"/>
      <c r="J252" s="2"/>
      <c r="K252" s="3"/>
      <c r="L252" s="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"/>
      <c r="B253" s="1"/>
      <c r="C253" s="4"/>
      <c r="D253" s="5"/>
      <c r="E253" s="1"/>
      <c r="F253" s="6"/>
      <c r="G253" s="1"/>
      <c r="H253" s="2"/>
      <c r="I253" s="3"/>
      <c r="J253" s="2"/>
      <c r="K253" s="3"/>
      <c r="L253" s="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"/>
      <c r="B254" s="1"/>
      <c r="C254" s="4"/>
      <c r="D254" s="5"/>
      <c r="E254" s="1"/>
      <c r="F254" s="6"/>
      <c r="G254" s="1"/>
      <c r="H254" s="2"/>
      <c r="I254" s="3"/>
      <c r="J254" s="2"/>
      <c r="K254" s="3"/>
      <c r="L254" s="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"/>
      <c r="B255" s="1"/>
      <c r="C255" s="4"/>
      <c r="D255" s="5"/>
      <c r="E255" s="1"/>
      <c r="F255" s="6"/>
      <c r="G255" s="1"/>
      <c r="H255" s="2"/>
      <c r="I255" s="3"/>
      <c r="J255" s="2"/>
      <c r="K255" s="3"/>
      <c r="L255" s="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"/>
      <c r="B256" s="1"/>
      <c r="C256" s="4"/>
      <c r="D256" s="5"/>
      <c r="E256" s="1"/>
      <c r="F256" s="6"/>
      <c r="G256" s="1"/>
      <c r="H256" s="2"/>
      <c r="I256" s="3"/>
      <c r="J256" s="2"/>
      <c r="K256" s="3"/>
      <c r="L256" s="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"/>
      <c r="B257" s="1"/>
      <c r="C257" s="4"/>
      <c r="D257" s="5"/>
      <c r="E257" s="1"/>
      <c r="F257" s="6"/>
      <c r="G257" s="1"/>
      <c r="H257" s="2"/>
      <c r="I257" s="3"/>
      <c r="J257" s="2"/>
      <c r="K257" s="3"/>
      <c r="L257" s="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"/>
      <c r="B258" s="1"/>
      <c r="C258" s="4"/>
      <c r="D258" s="5"/>
      <c r="E258" s="1"/>
      <c r="F258" s="6"/>
      <c r="G258" s="1"/>
      <c r="H258" s="2"/>
      <c r="I258" s="3"/>
      <c r="J258" s="2"/>
      <c r="K258" s="3"/>
      <c r="L258" s="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"/>
      <c r="B259" s="1"/>
      <c r="C259" s="4"/>
      <c r="D259" s="5"/>
      <c r="E259" s="1"/>
      <c r="F259" s="6"/>
      <c r="G259" s="1"/>
      <c r="H259" s="2"/>
      <c r="I259" s="3"/>
      <c r="J259" s="2"/>
      <c r="K259" s="3"/>
      <c r="L259" s="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"/>
      <c r="B260" s="1"/>
      <c r="C260" s="4"/>
      <c r="D260" s="5"/>
      <c r="E260" s="1"/>
      <c r="F260" s="6"/>
      <c r="G260" s="1"/>
      <c r="H260" s="2"/>
      <c r="I260" s="3"/>
      <c r="J260" s="2"/>
      <c r="K260" s="3"/>
      <c r="L260" s="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"/>
      <c r="B261" s="1"/>
      <c r="C261" s="4"/>
      <c r="D261" s="5"/>
      <c r="E261" s="1"/>
      <c r="F261" s="6"/>
      <c r="G261" s="1"/>
      <c r="H261" s="2"/>
      <c r="I261" s="3"/>
      <c r="J261" s="2"/>
      <c r="K261" s="3"/>
      <c r="L261" s="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"/>
      <c r="B262" s="1"/>
      <c r="C262" s="4"/>
      <c r="D262" s="5"/>
      <c r="E262" s="1"/>
      <c r="F262" s="6"/>
      <c r="G262" s="1"/>
      <c r="H262" s="2"/>
      <c r="I262" s="3"/>
      <c r="J262" s="2"/>
      <c r="K262" s="3"/>
      <c r="L262" s="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"/>
      <c r="B263" s="1"/>
      <c r="C263" s="4"/>
      <c r="D263" s="5"/>
      <c r="E263" s="1"/>
      <c r="F263" s="6"/>
      <c r="G263" s="1"/>
      <c r="H263" s="2"/>
      <c r="I263" s="3"/>
      <c r="J263" s="2"/>
      <c r="K263" s="3"/>
      <c r="L263" s="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"/>
      <c r="B264" s="1"/>
      <c r="C264" s="4"/>
      <c r="D264" s="5"/>
      <c r="E264" s="1"/>
      <c r="F264" s="6"/>
      <c r="G264" s="1"/>
      <c r="H264" s="2"/>
      <c r="I264" s="3"/>
      <c r="J264" s="2"/>
      <c r="K264" s="3"/>
      <c r="L264" s="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"/>
      <c r="B265" s="1"/>
      <c r="C265" s="4"/>
      <c r="D265" s="5"/>
      <c r="E265" s="1"/>
      <c r="F265" s="6"/>
      <c r="G265" s="1"/>
      <c r="H265" s="2"/>
      <c r="I265" s="3"/>
      <c r="J265" s="2"/>
      <c r="K265" s="3"/>
      <c r="L265" s="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"/>
      <c r="B266" s="1"/>
      <c r="C266" s="4"/>
      <c r="D266" s="5"/>
      <c r="E266" s="1"/>
      <c r="F266" s="6"/>
      <c r="G266" s="1"/>
      <c r="H266" s="2"/>
      <c r="I266" s="3"/>
      <c r="J266" s="2"/>
      <c r="K266" s="3"/>
      <c r="L266" s="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"/>
      <c r="B267" s="1"/>
      <c r="C267" s="4"/>
      <c r="D267" s="5"/>
      <c r="E267" s="1"/>
      <c r="F267" s="6"/>
      <c r="G267" s="1"/>
      <c r="H267" s="2"/>
      <c r="I267" s="3"/>
      <c r="J267" s="2"/>
      <c r="K267" s="3"/>
      <c r="L267" s="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"/>
      <c r="B268" s="1"/>
      <c r="C268" s="4"/>
      <c r="D268" s="5"/>
      <c r="E268" s="1"/>
      <c r="F268" s="6"/>
      <c r="G268" s="1"/>
      <c r="H268" s="2"/>
      <c r="I268" s="3"/>
      <c r="J268" s="2"/>
      <c r="K268" s="3"/>
      <c r="L268" s="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"/>
      <c r="B269" s="1"/>
      <c r="C269" s="4"/>
      <c r="D269" s="5"/>
      <c r="E269" s="1"/>
      <c r="F269" s="6"/>
      <c r="G269" s="1"/>
      <c r="H269" s="2"/>
      <c r="I269" s="3"/>
      <c r="J269" s="2"/>
      <c r="K269" s="3"/>
      <c r="L269" s="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"/>
      <c r="B270" s="1"/>
      <c r="C270" s="4"/>
      <c r="D270" s="5"/>
      <c r="E270" s="1"/>
      <c r="F270" s="6"/>
      <c r="G270" s="1"/>
      <c r="H270" s="2"/>
      <c r="I270" s="3"/>
      <c r="J270" s="2"/>
      <c r="K270" s="3"/>
      <c r="L270" s="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"/>
      <c r="B271" s="1"/>
      <c r="C271" s="4"/>
      <c r="D271" s="5"/>
      <c r="E271" s="1"/>
      <c r="F271" s="6"/>
      <c r="G271" s="1"/>
      <c r="H271" s="2"/>
      <c r="I271" s="3"/>
      <c r="J271" s="2"/>
      <c r="K271" s="3"/>
      <c r="L271" s="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"/>
      <c r="B272" s="1"/>
      <c r="C272" s="4"/>
      <c r="D272" s="5"/>
      <c r="E272" s="1"/>
      <c r="F272" s="6"/>
      <c r="G272" s="1"/>
      <c r="H272" s="2"/>
      <c r="I272" s="3"/>
      <c r="J272" s="2"/>
      <c r="K272" s="3"/>
      <c r="L272" s="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"/>
      <c r="B273" s="1"/>
      <c r="C273" s="4"/>
      <c r="D273" s="5"/>
      <c r="E273" s="1"/>
      <c r="F273" s="6"/>
      <c r="G273" s="1"/>
      <c r="H273" s="2"/>
      <c r="I273" s="3"/>
      <c r="J273" s="2"/>
      <c r="K273" s="3"/>
      <c r="L273" s="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"/>
      <c r="B274" s="1"/>
      <c r="C274" s="4"/>
      <c r="D274" s="5"/>
      <c r="E274" s="1"/>
      <c r="F274" s="6"/>
      <c r="G274" s="1"/>
      <c r="H274" s="2"/>
      <c r="I274" s="3"/>
      <c r="J274" s="2"/>
      <c r="K274" s="3"/>
      <c r="L274" s="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"/>
      <c r="B275" s="1"/>
      <c r="C275" s="4"/>
      <c r="D275" s="5"/>
      <c r="E275" s="1"/>
      <c r="F275" s="6"/>
      <c r="G275" s="1"/>
      <c r="H275" s="2"/>
      <c r="I275" s="3"/>
      <c r="J275" s="2"/>
      <c r="K275" s="3"/>
      <c r="L275" s="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"/>
      <c r="B276" s="1"/>
      <c r="C276" s="4"/>
      <c r="D276" s="5"/>
      <c r="E276" s="1"/>
      <c r="F276" s="6"/>
      <c r="G276" s="1"/>
      <c r="H276" s="2"/>
      <c r="I276" s="3"/>
      <c r="J276" s="2"/>
      <c r="K276" s="3"/>
      <c r="L276" s="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"/>
      <c r="B277" s="1"/>
      <c r="C277" s="4"/>
      <c r="D277" s="5"/>
      <c r="E277" s="1"/>
      <c r="F277" s="6"/>
      <c r="G277" s="1"/>
      <c r="H277" s="2"/>
      <c r="I277" s="3"/>
      <c r="J277" s="2"/>
      <c r="K277" s="3"/>
      <c r="L277" s="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"/>
      <c r="B278" s="1"/>
      <c r="C278" s="4"/>
      <c r="D278" s="5"/>
      <c r="E278" s="1"/>
      <c r="F278" s="6"/>
      <c r="G278" s="1"/>
      <c r="H278" s="2"/>
      <c r="I278" s="3"/>
      <c r="J278" s="2"/>
      <c r="K278" s="3"/>
      <c r="L278" s="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"/>
      <c r="B279" s="1"/>
      <c r="C279" s="4"/>
      <c r="D279" s="5"/>
      <c r="E279" s="1"/>
      <c r="F279" s="6"/>
      <c r="G279" s="1"/>
      <c r="H279" s="2"/>
      <c r="I279" s="3"/>
      <c r="J279" s="2"/>
      <c r="K279" s="3"/>
      <c r="L279" s="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"/>
      <c r="B280" s="1"/>
      <c r="C280" s="4"/>
      <c r="D280" s="5"/>
      <c r="E280" s="1"/>
      <c r="F280" s="6"/>
      <c r="G280" s="1"/>
      <c r="H280" s="2"/>
      <c r="I280" s="3"/>
      <c r="J280" s="2"/>
      <c r="K280" s="3"/>
      <c r="L280" s="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"/>
      <c r="B281" s="1"/>
      <c r="C281" s="4"/>
      <c r="D281" s="5"/>
      <c r="E281" s="1"/>
      <c r="F281" s="6"/>
      <c r="G281" s="1"/>
      <c r="H281" s="2"/>
      <c r="I281" s="3"/>
      <c r="J281" s="2"/>
      <c r="K281" s="3"/>
      <c r="L281" s="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"/>
      <c r="B282" s="1"/>
      <c r="C282" s="4"/>
      <c r="D282" s="5"/>
      <c r="E282" s="1"/>
      <c r="F282" s="6"/>
      <c r="G282" s="1"/>
      <c r="H282" s="2"/>
      <c r="I282" s="3"/>
      <c r="J282" s="2"/>
      <c r="K282" s="3"/>
      <c r="L282" s="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"/>
      <c r="B283" s="1"/>
      <c r="C283" s="4"/>
      <c r="D283" s="5"/>
      <c r="E283" s="1"/>
      <c r="F283" s="6"/>
      <c r="G283" s="1"/>
      <c r="H283" s="2"/>
      <c r="I283" s="3"/>
      <c r="J283" s="2"/>
      <c r="K283" s="3"/>
      <c r="L283" s="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"/>
      <c r="B284" s="1"/>
      <c r="C284" s="4"/>
      <c r="D284" s="5"/>
      <c r="E284" s="1"/>
      <c r="F284" s="6"/>
      <c r="G284" s="1"/>
      <c r="H284" s="2"/>
      <c r="I284" s="3"/>
      <c r="J284" s="2"/>
      <c r="K284" s="3"/>
      <c r="L284" s="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"/>
      <c r="B285" s="1"/>
      <c r="C285" s="4"/>
      <c r="D285" s="5"/>
      <c r="E285" s="1"/>
      <c r="F285" s="6"/>
      <c r="G285" s="1"/>
      <c r="H285" s="2"/>
      <c r="I285" s="3"/>
      <c r="J285" s="2"/>
      <c r="K285" s="3"/>
      <c r="L285" s="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"/>
      <c r="B286" s="1"/>
      <c r="C286" s="4"/>
      <c r="D286" s="5"/>
      <c r="E286" s="1"/>
      <c r="F286" s="6"/>
      <c r="G286" s="1"/>
      <c r="H286" s="2"/>
      <c r="I286" s="3"/>
      <c r="J286" s="2"/>
      <c r="K286" s="3"/>
      <c r="L286" s="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"/>
      <c r="B287" s="1"/>
      <c r="C287" s="4"/>
      <c r="D287" s="5"/>
      <c r="E287" s="1"/>
      <c r="F287" s="6"/>
      <c r="G287" s="1"/>
      <c r="H287" s="2"/>
      <c r="I287" s="3"/>
      <c r="J287" s="2"/>
      <c r="K287" s="3"/>
      <c r="L287" s="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"/>
      <c r="B288" s="1"/>
      <c r="C288" s="4"/>
      <c r="D288" s="5"/>
      <c r="E288" s="1"/>
      <c r="F288" s="6"/>
      <c r="G288" s="1"/>
      <c r="H288" s="2"/>
      <c r="I288" s="3"/>
      <c r="J288" s="2"/>
      <c r="K288" s="3"/>
      <c r="L288" s="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"/>
      <c r="B289" s="1"/>
      <c r="C289" s="4"/>
      <c r="D289" s="5"/>
      <c r="E289" s="1"/>
      <c r="F289" s="6"/>
      <c r="G289" s="1"/>
      <c r="H289" s="2"/>
      <c r="I289" s="3"/>
      <c r="J289" s="2"/>
      <c r="K289" s="3"/>
      <c r="L289" s="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"/>
      <c r="B290" s="1"/>
      <c r="C290" s="4"/>
      <c r="D290" s="5"/>
      <c r="E290" s="1"/>
      <c r="F290" s="6"/>
      <c r="G290" s="1"/>
      <c r="H290" s="2"/>
      <c r="I290" s="3"/>
      <c r="J290" s="2"/>
      <c r="K290" s="3"/>
      <c r="L290" s="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"/>
      <c r="B291" s="1"/>
      <c r="C291" s="4"/>
      <c r="D291" s="5"/>
      <c r="E291" s="1"/>
      <c r="F291" s="6"/>
      <c r="G291" s="1"/>
      <c r="H291" s="2"/>
      <c r="I291" s="3"/>
      <c r="J291" s="2"/>
      <c r="K291" s="3"/>
      <c r="L291" s="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"/>
      <c r="B292" s="1"/>
      <c r="C292" s="4"/>
      <c r="D292" s="5"/>
      <c r="E292" s="1"/>
      <c r="F292" s="6"/>
      <c r="G292" s="1"/>
      <c r="H292" s="2"/>
      <c r="I292" s="3"/>
      <c r="J292" s="2"/>
      <c r="K292" s="3"/>
      <c r="L292" s="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"/>
      <c r="B293" s="1"/>
      <c r="C293" s="4"/>
      <c r="D293" s="5"/>
      <c r="E293" s="1"/>
      <c r="F293" s="6"/>
      <c r="G293" s="1"/>
      <c r="H293" s="2"/>
      <c r="I293" s="3"/>
      <c r="J293" s="2"/>
      <c r="K293" s="3"/>
      <c r="L293" s="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"/>
      <c r="B294" s="1"/>
      <c r="C294" s="4"/>
      <c r="D294" s="5"/>
      <c r="E294" s="1"/>
      <c r="F294" s="6"/>
      <c r="G294" s="1"/>
      <c r="H294" s="2"/>
      <c r="I294" s="3"/>
      <c r="J294" s="2"/>
      <c r="K294" s="3"/>
      <c r="L294" s="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"/>
      <c r="B295" s="1"/>
      <c r="C295" s="4"/>
      <c r="D295" s="5"/>
      <c r="E295" s="1"/>
      <c r="F295" s="6"/>
      <c r="G295" s="1"/>
      <c r="H295" s="2"/>
      <c r="I295" s="3"/>
      <c r="J295" s="2"/>
      <c r="K295" s="3"/>
      <c r="L295" s="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"/>
      <c r="B296" s="1"/>
      <c r="C296" s="4"/>
      <c r="D296" s="5"/>
      <c r="E296" s="1"/>
      <c r="F296" s="6"/>
      <c r="G296" s="1"/>
      <c r="H296" s="2"/>
      <c r="I296" s="3"/>
      <c r="J296" s="2"/>
      <c r="K296" s="3"/>
      <c r="L296" s="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"/>
      <c r="B297" s="1"/>
      <c r="C297" s="4"/>
      <c r="D297" s="5"/>
      <c r="E297" s="1"/>
      <c r="F297" s="6"/>
      <c r="G297" s="1"/>
      <c r="H297" s="2"/>
      <c r="I297" s="3"/>
      <c r="J297" s="2"/>
      <c r="K297" s="3"/>
      <c r="L297" s="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"/>
      <c r="B298" s="1"/>
      <c r="C298" s="4"/>
      <c r="D298" s="5"/>
      <c r="E298" s="1"/>
      <c r="F298" s="6"/>
      <c r="G298" s="1"/>
      <c r="H298" s="2"/>
      <c r="I298" s="3"/>
      <c r="J298" s="2"/>
      <c r="K298" s="3"/>
      <c r="L298" s="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"/>
      <c r="B299" s="1"/>
      <c r="C299" s="4"/>
      <c r="D299" s="5"/>
      <c r="E299" s="1"/>
      <c r="F299" s="6"/>
      <c r="G299" s="1"/>
      <c r="H299" s="2"/>
      <c r="I299" s="3"/>
      <c r="J299" s="2"/>
      <c r="K299" s="3"/>
      <c r="L299" s="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"/>
      <c r="B300" s="1"/>
      <c r="C300" s="4"/>
      <c r="D300" s="5"/>
      <c r="E300" s="1"/>
      <c r="F300" s="6"/>
      <c r="G300" s="1"/>
      <c r="H300" s="2"/>
      <c r="I300" s="3"/>
      <c r="J300" s="2"/>
      <c r="K300" s="3"/>
      <c r="L300" s="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"/>
      <c r="B301" s="1"/>
      <c r="C301" s="4"/>
      <c r="D301" s="5"/>
      <c r="E301" s="1"/>
      <c r="F301" s="6"/>
      <c r="G301" s="1"/>
      <c r="H301" s="2"/>
      <c r="I301" s="3"/>
      <c r="J301" s="2"/>
      <c r="K301" s="3"/>
      <c r="L301" s="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"/>
      <c r="B302" s="1"/>
      <c r="C302" s="4"/>
      <c r="D302" s="5"/>
      <c r="E302" s="1"/>
      <c r="F302" s="6"/>
      <c r="G302" s="1"/>
      <c r="H302" s="2"/>
      <c r="I302" s="3"/>
      <c r="J302" s="2"/>
      <c r="K302" s="3"/>
      <c r="L302" s="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"/>
      <c r="B303" s="1"/>
      <c r="C303" s="4"/>
      <c r="D303" s="5"/>
      <c r="E303" s="1"/>
      <c r="F303" s="6"/>
      <c r="G303" s="1"/>
      <c r="H303" s="2"/>
      <c r="I303" s="3"/>
      <c r="J303" s="2"/>
      <c r="K303" s="3"/>
      <c r="L303" s="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"/>
      <c r="B304" s="1"/>
      <c r="C304" s="4"/>
      <c r="D304" s="5"/>
      <c r="E304" s="1"/>
      <c r="F304" s="6"/>
      <c r="G304" s="1"/>
      <c r="H304" s="2"/>
      <c r="I304" s="3"/>
      <c r="J304" s="2"/>
      <c r="K304" s="3"/>
      <c r="L304" s="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</sheetData>
  <mergeCells count="29">
    <mergeCell ref="A1:F1"/>
    <mergeCell ref="A6:F7"/>
    <mergeCell ref="A12:E12"/>
    <mergeCell ref="A30:E30"/>
    <mergeCell ref="A33:F34"/>
    <mergeCell ref="A15:F16"/>
    <mergeCell ref="A21:E21"/>
    <mergeCell ref="A24:F25"/>
    <mergeCell ref="A99:B99"/>
    <mergeCell ref="A85:E85"/>
    <mergeCell ref="A95:E95"/>
    <mergeCell ref="A104:B104"/>
    <mergeCell ref="C99:F99"/>
    <mergeCell ref="B101:E101"/>
    <mergeCell ref="C104:F104"/>
    <mergeCell ref="B102:E102"/>
    <mergeCell ref="A97:F97"/>
    <mergeCell ref="A76:E76"/>
    <mergeCell ref="A79:F80"/>
    <mergeCell ref="A89:F90"/>
    <mergeCell ref="A39:E39"/>
    <mergeCell ref="A42:F43"/>
    <mergeCell ref="A69:F70"/>
    <mergeCell ref="A66:E66"/>
    <mergeCell ref="A87:F87"/>
    <mergeCell ref="A51:F52"/>
    <mergeCell ref="A48:E48"/>
    <mergeCell ref="A60:F61"/>
    <mergeCell ref="A57:E57"/>
  </mergeCells>
  <printOptions/>
  <pageMargins left="0.49" right="0.15748031496062992" top="0.44" bottom="0.99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 topLeftCell="A1">
      <pane xSplit="3" topLeftCell="D1" activePane="topRight" state="frozen"/>
      <selection pane="topRight" activeCell="A1" sqref="A1"/>
    </sheetView>
  </sheetViews>
  <sheetFormatPr defaultColWidth="14.421875" defaultRowHeight="15" customHeight="1"/>
  <cols>
    <col min="1" max="1" width="9.00390625" style="0" customWidth="1"/>
    <col min="2" max="2" width="36.421875" style="0" customWidth="1"/>
    <col min="3" max="3" width="13.421875" style="0" customWidth="1"/>
    <col min="4" max="4" width="15.421875" style="0" bestFit="1" customWidth="1"/>
    <col min="5" max="6" width="8.421875" style="0" customWidth="1"/>
    <col min="7" max="8" width="16.421875" style="0" customWidth="1"/>
    <col min="9" max="12" width="8.8515625" style="0" customWidth="1"/>
    <col min="13" max="13" width="18.8515625" style="0" customWidth="1"/>
    <col min="14" max="17" width="8.8515625" style="0" customWidth="1"/>
    <col min="18" max="18" width="17.28125" style="0" customWidth="1"/>
    <col min="19" max="22" width="8.8515625" style="0" customWidth="1"/>
    <col min="23" max="23" width="20.8515625" style="0" customWidth="1"/>
    <col min="24" max="27" width="8.8515625" style="0" customWidth="1"/>
    <col min="28" max="28" width="19.421875" style="0" customWidth="1"/>
    <col min="29" max="29" width="8.8515625" style="0" customWidth="1"/>
  </cols>
  <sheetData>
    <row r="1" ht="15">
      <c r="A1" s="27" t="s">
        <v>68</v>
      </c>
    </row>
    <row r="3" spans="1:8" ht="15">
      <c r="A3" s="89" t="s">
        <v>49</v>
      </c>
      <c r="B3" s="75"/>
      <c r="C3" s="75"/>
      <c r="D3" s="75"/>
      <c r="E3" s="75"/>
      <c r="F3" s="75"/>
      <c r="G3" s="76"/>
      <c r="H3" s="28"/>
    </row>
    <row r="4" spans="1:8" ht="15">
      <c r="A4" s="90"/>
      <c r="B4" s="91"/>
      <c r="C4" s="91"/>
      <c r="D4" s="91"/>
      <c r="E4" s="91"/>
      <c r="F4" s="91"/>
      <c r="G4" s="92"/>
      <c r="H4" s="28"/>
    </row>
    <row r="5" spans="1:28" ht="15">
      <c r="A5" s="29"/>
      <c r="B5" s="30"/>
      <c r="C5" s="31"/>
      <c r="D5" s="88" t="s">
        <v>69</v>
      </c>
      <c r="E5" s="69"/>
      <c r="F5" s="69"/>
      <c r="G5" s="69"/>
      <c r="H5" s="70"/>
      <c r="I5" s="81" t="s">
        <v>70</v>
      </c>
      <c r="J5" s="69"/>
      <c r="K5" s="69"/>
      <c r="L5" s="69"/>
      <c r="M5" s="70"/>
      <c r="N5" s="88" t="s">
        <v>71</v>
      </c>
      <c r="O5" s="69"/>
      <c r="P5" s="69"/>
      <c r="Q5" s="69"/>
      <c r="R5" s="70"/>
      <c r="S5" s="93" t="s">
        <v>72</v>
      </c>
      <c r="T5" s="69"/>
      <c r="U5" s="69"/>
      <c r="V5" s="69"/>
      <c r="W5" s="94"/>
      <c r="X5" s="88" t="s">
        <v>73</v>
      </c>
      <c r="Y5" s="69"/>
      <c r="Z5" s="69"/>
      <c r="AA5" s="69"/>
      <c r="AB5" s="70"/>
    </row>
    <row r="6" spans="1:29" ht="30" customHeight="1">
      <c r="A6" s="32" t="s">
        <v>2</v>
      </c>
      <c r="B6" s="8" t="s">
        <v>3</v>
      </c>
      <c r="C6" s="33" t="s">
        <v>74</v>
      </c>
      <c r="D6" s="34" t="s">
        <v>75</v>
      </c>
      <c r="E6" s="34" t="s">
        <v>76</v>
      </c>
      <c r="F6" s="34" t="s">
        <v>77</v>
      </c>
      <c r="G6" s="35" t="s">
        <v>78</v>
      </c>
      <c r="H6" s="35" t="s">
        <v>79</v>
      </c>
      <c r="I6" s="9" t="s">
        <v>75</v>
      </c>
      <c r="J6" s="9" t="s">
        <v>76</v>
      </c>
      <c r="K6" s="9" t="s">
        <v>77</v>
      </c>
      <c r="L6" s="35" t="s">
        <v>78</v>
      </c>
      <c r="M6" s="35" t="s">
        <v>79</v>
      </c>
      <c r="N6" s="34" t="s">
        <v>75</v>
      </c>
      <c r="O6" s="34" t="s">
        <v>76</v>
      </c>
      <c r="P6" s="34" t="s">
        <v>77</v>
      </c>
      <c r="Q6" s="35" t="s">
        <v>78</v>
      </c>
      <c r="R6" s="35" t="s">
        <v>79</v>
      </c>
      <c r="S6" s="9" t="s">
        <v>75</v>
      </c>
      <c r="T6" s="9" t="s">
        <v>76</v>
      </c>
      <c r="U6" s="9" t="s">
        <v>77</v>
      </c>
      <c r="V6" s="35" t="s">
        <v>78</v>
      </c>
      <c r="W6" s="35" t="s">
        <v>79</v>
      </c>
      <c r="X6" s="34" t="s">
        <v>75</v>
      </c>
      <c r="Y6" s="34" t="s">
        <v>76</v>
      </c>
      <c r="Z6" s="34" t="s">
        <v>77</v>
      </c>
      <c r="AA6" s="35" t="s">
        <v>78</v>
      </c>
      <c r="AB6" s="36" t="s">
        <v>79</v>
      </c>
      <c r="AC6" s="11" t="s">
        <v>80</v>
      </c>
    </row>
    <row r="7" spans="1:29" ht="25.5" customHeight="1">
      <c r="A7" s="37"/>
      <c r="B7" s="38" t="s">
        <v>52</v>
      </c>
      <c r="C7" s="39">
        <v>800</v>
      </c>
      <c r="D7" s="8">
        <v>1</v>
      </c>
      <c r="E7" s="9">
        <v>12</v>
      </c>
      <c r="F7" s="9">
        <v>5</v>
      </c>
      <c r="G7" s="9">
        <f aca="true" t="shared" si="0" ref="G7:G16">D7*E7*F7</f>
        <v>60</v>
      </c>
      <c r="H7" s="40">
        <f aca="true" t="shared" si="1" ref="H7:H16">G7*$C7</f>
        <v>48000</v>
      </c>
      <c r="I7" s="11"/>
      <c r="J7" s="9"/>
      <c r="K7" s="9"/>
      <c r="L7" s="9">
        <f aca="true" t="shared" si="2" ref="L7:L16">I7*J7*K7</f>
        <v>0</v>
      </c>
      <c r="M7" s="40">
        <f aca="true" t="shared" si="3" ref="M7:M16">L7*$C7</f>
        <v>0</v>
      </c>
      <c r="N7" s="11">
        <v>1</v>
      </c>
      <c r="O7" s="8">
        <v>12</v>
      </c>
      <c r="P7" s="8">
        <v>5</v>
      </c>
      <c r="Q7" s="9">
        <f aca="true" t="shared" si="4" ref="Q7:Q16">N7*O7*P7</f>
        <v>60</v>
      </c>
      <c r="R7" s="40">
        <f aca="true" t="shared" si="5" ref="R7:R16">Q7*$C7</f>
        <v>48000</v>
      </c>
      <c r="S7" s="11">
        <v>4</v>
      </c>
      <c r="T7" s="8">
        <v>12</v>
      </c>
      <c r="U7" s="8">
        <v>5</v>
      </c>
      <c r="V7" s="9">
        <f aca="true" t="shared" si="6" ref="V7:V16">S7*T7*U7</f>
        <v>240</v>
      </c>
      <c r="W7" s="40">
        <f aca="true" t="shared" si="7" ref="W7:W16">V7*$C7</f>
        <v>192000</v>
      </c>
      <c r="X7" s="11"/>
      <c r="Y7" s="9"/>
      <c r="Z7" s="9"/>
      <c r="AA7" s="9">
        <f aca="true" t="shared" si="8" ref="AA7:AA16">X7*Y7*Z7</f>
        <v>0</v>
      </c>
      <c r="AB7" s="40">
        <f aca="true" t="shared" si="9" ref="AB7:AB16">AA7*$C7</f>
        <v>0</v>
      </c>
      <c r="AC7" s="41">
        <f aca="true" t="shared" si="10" ref="AC7:AC16">G7+L7+Q7+V7+AA7</f>
        <v>360</v>
      </c>
    </row>
    <row r="8" spans="1:29" ht="25.5" customHeight="1">
      <c r="A8" s="37"/>
      <c r="B8" s="38" t="s">
        <v>54</v>
      </c>
      <c r="C8" s="39">
        <v>1200</v>
      </c>
      <c r="D8" s="8">
        <v>1</v>
      </c>
      <c r="E8" s="9">
        <v>12</v>
      </c>
      <c r="F8" s="9">
        <v>5</v>
      </c>
      <c r="G8" s="9">
        <f t="shared" si="0"/>
        <v>60</v>
      </c>
      <c r="H8" s="40">
        <f t="shared" si="1"/>
        <v>72000</v>
      </c>
      <c r="I8" s="11">
        <v>4</v>
      </c>
      <c r="J8" s="8">
        <v>12</v>
      </c>
      <c r="K8" s="8">
        <v>5</v>
      </c>
      <c r="L8" s="9">
        <f t="shared" si="2"/>
        <v>240</v>
      </c>
      <c r="M8" s="40">
        <f t="shared" si="3"/>
        <v>288000</v>
      </c>
      <c r="N8" s="11">
        <v>3</v>
      </c>
      <c r="O8" s="8">
        <v>12</v>
      </c>
      <c r="P8" s="8">
        <v>5</v>
      </c>
      <c r="Q8" s="9">
        <f t="shared" si="4"/>
        <v>180</v>
      </c>
      <c r="R8" s="40">
        <f t="shared" si="5"/>
        <v>216000</v>
      </c>
      <c r="S8" s="11">
        <v>7</v>
      </c>
      <c r="T8" s="8">
        <v>12</v>
      </c>
      <c r="U8" s="8">
        <v>5</v>
      </c>
      <c r="V8" s="9">
        <f t="shared" si="6"/>
        <v>420</v>
      </c>
      <c r="W8" s="40">
        <f t="shared" si="7"/>
        <v>504000</v>
      </c>
      <c r="X8" s="11">
        <v>10</v>
      </c>
      <c r="Y8" s="8">
        <v>12</v>
      </c>
      <c r="Z8" s="8">
        <v>5</v>
      </c>
      <c r="AA8" s="9">
        <f t="shared" si="8"/>
        <v>600</v>
      </c>
      <c r="AB8" s="40">
        <f t="shared" si="9"/>
        <v>720000</v>
      </c>
      <c r="AC8" s="41">
        <f t="shared" si="10"/>
        <v>1500</v>
      </c>
    </row>
    <row r="9" spans="1:29" ht="25.5" customHeight="1">
      <c r="A9" s="37"/>
      <c r="B9" s="38" t="s">
        <v>56</v>
      </c>
      <c r="C9" s="39">
        <v>1500</v>
      </c>
      <c r="D9" s="8">
        <v>1</v>
      </c>
      <c r="E9" s="9">
        <v>12</v>
      </c>
      <c r="F9" s="9">
        <v>5</v>
      </c>
      <c r="G9" s="9">
        <f t="shared" si="0"/>
        <v>60</v>
      </c>
      <c r="H9" s="40">
        <f t="shared" si="1"/>
        <v>90000</v>
      </c>
      <c r="I9" s="11">
        <v>1</v>
      </c>
      <c r="J9" s="8">
        <v>12</v>
      </c>
      <c r="K9" s="8">
        <v>5</v>
      </c>
      <c r="L9" s="9">
        <f t="shared" si="2"/>
        <v>60</v>
      </c>
      <c r="M9" s="40">
        <f t="shared" si="3"/>
        <v>90000</v>
      </c>
      <c r="N9" s="11">
        <v>1</v>
      </c>
      <c r="O9" s="8">
        <v>12</v>
      </c>
      <c r="P9" s="8">
        <v>5</v>
      </c>
      <c r="Q9" s="9">
        <f t="shared" si="4"/>
        <v>60</v>
      </c>
      <c r="R9" s="40">
        <f t="shared" si="5"/>
        <v>90000</v>
      </c>
      <c r="S9" s="11">
        <v>5</v>
      </c>
      <c r="T9" s="42">
        <v>12</v>
      </c>
      <c r="U9" s="42">
        <v>5</v>
      </c>
      <c r="V9" s="9">
        <f t="shared" si="6"/>
        <v>300</v>
      </c>
      <c r="W9" s="40">
        <f t="shared" si="7"/>
        <v>450000</v>
      </c>
      <c r="X9" s="11">
        <v>6</v>
      </c>
      <c r="Y9" s="42">
        <v>12</v>
      </c>
      <c r="Z9" s="42">
        <v>5</v>
      </c>
      <c r="AA9" s="9">
        <f t="shared" si="8"/>
        <v>360</v>
      </c>
      <c r="AB9" s="40">
        <f t="shared" si="9"/>
        <v>540000</v>
      </c>
      <c r="AC9" s="41">
        <f t="shared" si="10"/>
        <v>840</v>
      </c>
    </row>
    <row r="10" spans="1:29" ht="25.5" customHeight="1">
      <c r="A10" s="37"/>
      <c r="B10" s="38" t="s">
        <v>57</v>
      </c>
      <c r="C10" s="39">
        <v>800</v>
      </c>
      <c r="D10" s="8"/>
      <c r="E10" s="9"/>
      <c r="F10" s="9"/>
      <c r="G10" s="9">
        <f t="shared" si="0"/>
        <v>0</v>
      </c>
      <c r="H10" s="40">
        <f t="shared" si="1"/>
        <v>0</v>
      </c>
      <c r="I10" s="11">
        <v>1</v>
      </c>
      <c r="J10" s="8">
        <v>12</v>
      </c>
      <c r="K10" s="8">
        <v>5</v>
      </c>
      <c r="L10" s="9">
        <f t="shared" si="2"/>
        <v>60</v>
      </c>
      <c r="M10" s="40">
        <f t="shared" si="3"/>
        <v>48000</v>
      </c>
      <c r="N10" s="11"/>
      <c r="O10" s="9"/>
      <c r="P10" s="9"/>
      <c r="Q10" s="9">
        <f t="shared" si="4"/>
        <v>0</v>
      </c>
      <c r="R10" s="40">
        <f t="shared" si="5"/>
        <v>0</v>
      </c>
      <c r="S10" s="11"/>
      <c r="T10" s="9"/>
      <c r="U10" s="9"/>
      <c r="V10" s="9">
        <f t="shared" si="6"/>
        <v>0</v>
      </c>
      <c r="W10" s="40">
        <f t="shared" si="7"/>
        <v>0</v>
      </c>
      <c r="X10" s="11"/>
      <c r="Y10" s="9"/>
      <c r="Z10" s="9"/>
      <c r="AA10" s="9">
        <f t="shared" si="8"/>
        <v>0</v>
      </c>
      <c r="AB10" s="40">
        <f t="shared" si="9"/>
        <v>0</v>
      </c>
      <c r="AC10" s="41">
        <f t="shared" si="10"/>
        <v>60</v>
      </c>
    </row>
    <row r="11" spans="1:29" ht="25.5" customHeight="1">
      <c r="A11" s="37"/>
      <c r="B11" s="38" t="s">
        <v>58</v>
      </c>
      <c r="C11" s="39">
        <v>1200</v>
      </c>
      <c r="D11" s="8"/>
      <c r="E11" s="9"/>
      <c r="F11" s="9"/>
      <c r="G11" s="9">
        <f t="shared" si="0"/>
        <v>0</v>
      </c>
      <c r="H11" s="40">
        <f t="shared" si="1"/>
        <v>0</v>
      </c>
      <c r="I11" s="11">
        <v>16</v>
      </c>
      <c r="J11" s="8">
        <v>12</v>
      </c>
      <c r="K11" s="8">
        <v>5</v>
      </c>
      <c r="L11" s="9">
        <f t="shared" si="2"/>
        <v>960</v>
      </c>
      <c r="M11" s="40">
        <f t="shared" si="3"/>
        <v>1152000</v>
      </c>
      <c r="N11" s="11"/>
      <c r="O11" s="9"/>
      <c r="P11" s="9"/>
      <c r="Q11" s="9">
        <f t="shared" si="4"/>
        <v>0</v>
      </c>
      <c r="R11" s="40">
        <f t="shared" si="5"/>
        <v>0</v>
      </c>
      <c r="S11" s="11"/>
      <c r="T11" s="9"/>
      <c r="U11" s="9"/>
      <c r="V11" s="9">
        <f t="shared" si="6"/>
        <v>0</v>
      </c>
      <c r="W11" s="40">
        <f t="shared" si="7"/>
        <v>0</v>
      </c>
      <c r="X11" s="11"/>
      <c r="Y11" s="9"/>
      <c r="Z11" s="9"/>
      <c r="AA11" s="9">
        <f t="shared" si="8"/>
        <v>0</v>
      </c>
      <c r="AB11" s="40">
        <f t="shared" si="9"/>
        <v>0</v>
      </c>
      <c r="AC11" s="41">
        <f t="shared" si="10"/>
        <v>960</v>
      </c>
    </row>
    <row r="12" spans="1:29" ht="25.5" customHeight="1">
      <c r="A12" s="37"/>
      <c r="B12" s="38" t="s">
        <v>59</v>
      </c>
      <c r="C12" s="39">
        <v>1500</v>
      </c>
      <c r="D12" s="8"/>
      <c r="E12" s="9"/>
      <c r="F12" s="9"/>
      <c r="G12" s="9">
        <f t="shared" si="0"/>
        <v>0</v>
      </c>
      <c r="H12" s="40">
        <f t="shared" si="1"/>
        <v>0</v>
      </c>
      <c r="I12" s="11">
        <v>8</v>
      </c>
      <c r="J12" s="8">
        <v>12</v>
      </c>
      <c r="K12" s="8">
        <v>5</v>
      </c>
      <c r="L12" s="9">
        <f t="shared" si="2"/>
        <v>480</v>
      </c>
      <c r="M12" s="40">
        <f t="shared" si="3"/>
        <v>720000</v>
      </c>
      <c r="N12" s="11"/>
      <c r="O12" s="9"/>
      <c r="P12" s="9"/>
      <c r="Q12" s="9">
        <f t="shared" si="4"/>
        <v>0</v>
      </c>
      <c r="R12" s="40">
        <f t="shared" si="5"/>
        <v>0</v>
      </c>
      <c r="S12" s="11"/>
      <c r="T12" s="9"/>
      <c r="U12" s="9"/>
      <c r="V12" s="9">
        <f t="shared" si="6"/>
        <v>0</v>
      </c>
      <c r="W12" s="40">
        <f t="shared" si="7"/>
        <v>0</v>
      </c>
      <c r="X12" s="11"/>
      <c r="Y12" s="9"/>
      <c r="Z12" s="9"/>
      <c r="AA12" s="9">
        <f t="shared" si="8"/>
        <v>0</v>
      </c>
      <c r="AB12" s="40">
        <f t="shared" si="9"/>
        <v>0</v>
      </c>
      <c r="AC12" s="41">
        <f t="shared" si="10"/>
        <v>480</v>
      </c>
    </row>
    <row r="13" spans="1:29" ht="25.5" customHeight="1">
      <c r="A13" s="37"/>
      <c r="B13" s="38" t="s">
        <v>60</v>
      </c>
      <c r="C13" s="39">
        <v>800</v>
      </c>
      <c r="D13" s="8">
        <v>1</v>
      </c>
      <c r="E13" s="9">
        <v>12</v>
      </c>
      <c r="F13" s="9">
        <v>5</v>
      </c>
      <c r="G13" s="9">
        <f t="shared" si="0"/>
        <v>60</v>
      </c>
      <c r="H13" s="40">
        <f t="shared" si="1"/>
        <v>48000</v>
      </c>
      <c r="I13" s="11">
        <v>2</v>
      </c>
      <c r="J13" s="42">
        <v>12</v>
      </c>
      <c r="K13" s="42">
        <v>5</v>
      </c>
      <c r="L13" s="9">
        <f t="shared" si="2"/>
        <v>120</v>
      </c>
      <c r="M13" s="40">
        <f t="shared" si="3"/>
        <v>96000</v>
      </c>
      <c r="N13" s="11"/>
      <c r="O13" s="9"/>
      <c r="P13" s="9"/>
      <c r="Q13" s="9">
        <f t="shared" si="4"/>
        <v>0</v>
      </c>
      <c r="R13" s="40">
        <f t="shared" si="5"/>
        <v>0</v>
      </c>
      <c r="S13" s="11"/>
      <c r="T13" s="9"/>
      <c r="U13" s="9"/>
      <c r="V13" s="9">
        <f t="shared" si="6"/>
        <v>0</v>
      </c>
      <c r="W13" s="40">
        <f t="shared" si="7"/>
        <v>0</v>
      </c>
      <c r="X13" s="11"/>
      <c r="Y13" s="9"/>
      <c r="Z13" s="9"/>
      <c r="AA13" s="9">
        <f t="shared" si="8"/>
        <v>0</v>
      </c>
      <c r="AB13" s="40">
        <f t="shared" si="9"/>
        <v>0</v>
      </c>
      <c r="AC13" s="41">
        <f t="shared" si="10"/>
        <v>180</v>
      </c>
    </row>
    <row r="14" spans="1:29" ht="25.5" customHeight="1">
      <c r="A14" s="37"/>
      <c r="B14" s="38" t="s">
        <v>61</v>
      </c>
      <c r="C14" s="39">
        <v>1200</v>
      </c>
      <c r="D14" s="8"/>
      <c r="E14" s="9"/>
      <c r="F14" s="9"/>
      <c r="G14" s="9">
        <f t="shared" si="0"/>
        <v>0</v>
      </c>
      <c r="H14" s="40">
        <f t="shared" si="1"/>
        <v>0</v>
      </c>
      <c r="I14" s="11">
        <v>4</v>
      </c>
      <c r="J14" s="8">
        <v>12</v>
      </c>
      <c r="K14" s="8">
        <v>5</v>
      </c>
      <c r="L14" s="9">
        <f t="shared" si="2"/>
        <v>240</v>
      </c>
      <c r="M14" s="40">
        <f t="shared" si="3"/>
        <v>288000</v>
      </c>
      <c r="N14" s="11"/>
      <c r="O14" s="9"/>
      <c r="P14" s="9"/>
      <c r="Q14" s="9">
        <f t="shared" si="4"/>
        <v>0</v>
      </c>
      <c r="R14" s="40">
        <f t="shared" si="5"/>
        <v>0</v>
      </c>
      <c r="S14" s="11"/>
      <c r="T14" s="9"/>
      <c r="U14" s="9"/>
      <c r="V14" s="9">
        <f t="shared" si="6"/>
        <v>0</v>
      </c>
      <c r="W14" s="40">
        <f t="shared" si="7"/>
        <v>0</v>
      </c>
      <c r="X14" s="11"/>
      <c r="Y14" s="9"/>
      <c r="Z14" s="9"/>
      <c r="AA14" s="9">
        <f t="shared" si="8"/>
        <v>0</v>
      </c>
      <c r="AB14" s="40">
        <f t="shared" si="9"/>
        <v>0</v>
      </c>
      <c r="AC14" s="41">
        <f t="shared" si="10"/>
        <v>240</v>
      </c>
    </row>
    <row r="15" spans="1:29" ht="25.5" customHeight="1">
      <c r="A15" s="37"/>
      <c r="B15" s="38" t="s">
        <v>62</v>
      </c>
      <c r="C15" s="39">
        <v>1500</v>
      </c>
      <c r="D15" s="8"/>
      <c r="E15" s="9"/>
      <c r="F15" s="9"/>
      <c r="G15" s="9">
        <f t="shared" si="0"/>
        <v>0</v>
      </c>
      <c r="H15" s="40">
        <f t="shared" si="1"/>
        <v>0</v>
      </c>
      <c r="I15" s="11">
        <v>2</v>
      </c>
      <c r="J15" s="8">
        <v>12</v>
      </c>
      <c r="K15" s="8">
        <v>5</v>
      </c>
      <c r="L15" s="9">
        <f t="shared" si="2"/>
        <v>120</v>
      </c>
      <c r="M15" s="40">
        <f t="shared" si="3"/>
        <v>180000</v>
      </c>
      <c r="N15" s="11"/>
      <c r="O15" s="9"/>
      <c r="P15" s="9"/>
      <c r="Q15" s="9">
        <f t="shared" si="4"/>
        <v>0</v>
      </c>
      <c r="R15" s="40">
        <f t="shared" si="5"/>
        <v>0</v>
      </c>
      <c r="S15" s="11"/>
      <c r="T15" s="9"/>
      <c r="U15" s="9"/>
      <c r="V15" s="9">
        <f t="shared" si="6"/>
        <v>0</v>
      </c>
      <c r="W15" s="40">
        <f t="shared" si="7"/>
        <v>0</v>
      </c>
      <c r="X15" s="11"/>
      <c r="Y15" s="9"/>
      <c r="Z15" s="9"/>
      <c r="AA15" s="9">
        <f t="shared" si="8"/>
        <v>0</v>
      </c>
      <c r="AB15" s="40">
        <f t="shared" si="9"/>
        <v>0</v>
      </c>
      <c r="AC15" s="41">
        <f t="shared" si="10"/>
        <v>120</v>
      </c>
    </row>
    <row r="16" spans="1:29" ht="25.5" customHeight="1">
      <c r="A16" s="37"/>
      <c r="B16" s="38" t="s">
        <v>63</v>
      </c>
      <c r="C16" s="39">
        <v>1200</v>
      </c>
      <c r="D16" s="8">
        <v>5</v>
      </c>
      <c r="E16" s="8">
        <v>12</v>
      </c>
      <c r="F16" s="8">
        <v>5</v>
      </c>
      <c r="G16" s="9">
        <f t="shared" si="0"/>
        <v>300</v>
      </c>
      <c r="H16" s="40">
        <f t="shared" si="1"/>
        <v>360000</v>
      </c>
      <c r="I16" s="9"/>
      <c r="J16" s="9"/>
      <c r="K16" s="9"/>
      <c r="L16" s="9">
        <f t="shared" si="2"/>
        <v>0</v>
      </c>
      <c r="M16" s="40">
        <f t="shared" si="3"/>
        <v>0</v>
      </c>
      <c r="N16" s="9"/>
      <c r="O16" s="9"/>
      <c r="P16" s="9"/>
      <c r="Q16" s="9">
        <f t="shared" si="4"/>
        <v>0</v>
      </c>
      <c r="R16" s="40">
        <f t="shared" si="5"/>
        <v>0</v>
      </c>
      <c r="S16" s="9"/>
      <c r="T16" s="9"/>
      <c r="U16" s="9"/>
      <c r="V16" s="9">
        <f t="shared" si="6"/>
        <v>0</v>
      </c>
      <c r="W16" s="40">
        <f t="shared" si="7"/>
        <v>0</v>
      </c>
      <c r="X16" s="9"/>
      <c r="Y16" s="9"/>
      <c r="Z16" s="9"/>
      <c r="AA16" s="9">
        <f t="shared" si="8"/>
        <v>0</v>
      </c>
      <c r="AB16" s="40">
        <f t="shared" si="9"/>
        <v>0</v>
      </c>
      <c r="AC16" s="41">
        <f t="shared" si="10"/>
        <v>300</v>
      </c>
    </row>
    <row r="17" spans="1:28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7:28" ht="15">
      <c r="G18" s="37">
        <f aca="true" t="shared" si="11" ref="G18:H18">SUM(G7:G16)</f>
        <v>540</v>
      </c>
      <c r="H18" s="44">
        <f t="shared" si="11"/>
        <v>618000</v>
      </c>
      <c r="L18" s="37">
        <f aca="true" t="shared" si="12" ref="L18:M18">SUM(L7:L16)</f>
        <v>2280</v>
      </c>
      <c r="M18" s="44">
        <f t="shared" si="12"/>
        <v>2862000</v>
      </c>
      <c r="Q18" s="37">
        <f aca="true" t="shared" si="13" ref="Q18:R18">SUM(Q7:Q16)</f>
        <v>300</v>
      </c>
      <c r="R18" s="44">
        <f t="shared" si="13"/>
        <v>354000</v>
      </c>
      <c r="V18" s="37">
        <f aca="true" t="shared" si="14" ref="V18:W18">SUM(V7:V16)</f>
        <v>960</v>
      </c>
      <c r="W18" s="44">
        <f t="shared" si="14"/>
        <v>1146000</v>
      </c>
      <c r="AA18" s="37">
        <f aca="true" t="shared" si="15" ref="AA18:AB18">SUM(AA7:AA16)</f>
        <v>960</v>
      </c>
      <c r="AB18" s="44">
        <f t="shared" si="15"/>
        <v>1260000</v>
      </c>
    </row>
    <row r="20" spans="1:28" ht="15" customHeight="1">
      <c r="A20" s="48"/>
      <c r="B20" s="52" t="s">
        <v>85</v>
      </c>
      <c r="C20" s="48"/>
      <c r="D20" s="48"/>
      <c r="E20" s="48"/>
      <c r="F20" s="48"/>
      <c r="G20" s="48"/>
      <c r="H20" s="49">
        <f>('ORÇAMENTO DETALHADO'!F66+'ORÇAMENTO DETALHADO'!F76+'ORÇAMENTO DETALHADO'!F95)/5</f>
        <v>0</v>
      </c>
      <c r="I20" s="48"/>
      <c r="J20" s="48"/>
      <c r="K20" s="48"/>
      <c r="L20" s="48"/>
      <c r="M20" s="49">
        <f>('ORÇAMENTO DETALHADO'!F66+'ORÇAMENTO DETALHADO'!F76+'ORÇAMENTO DETALHADO'!F95)/5</f>
        <v>0</v>
      </c>
      <c r="N20" s="48"/>
      <c r="O20" s="48"/>
      <c r="P20" s="48"/>
      <c r="Q20" s="48"/>
      <c r="R20" s="49">
        <f>('ORÇAMENTO DETALHADO'!F66+'ORÇAMENTO DETALHADO'!F76+'ORÇAMENTO DETALHADO'!F95)/5</f>
        <v>0</v>
      </c>
      <c r="S20" s="48"/>
      <c r="T20" s="48"/>
      <c r="U20" s="48"/>
      <c r="V20" s="48"/>
      <c r="W20" s="49">
        <f>('ORÇAMENTO DETALHADO'!F66+'ORÇAMENTO DETALHADO'!F76+'ORÇAMENTO DETALHADO'!F95)/5</f>
        <v>0</v>
      </c>
      <c r="X20" s="48"/>
      <c r="Y20" s="48"/>
      <c r="Z20" s="48"/>
      <c r="AA20" s="48"/>
      <c r="AB20" s="49">
        <f>('ORÇAMENTO DETALHADO'!F66+'ORÇAMENTO DETALHADO'!F76+'ORÇAMENTO DETALHADO'!F95)/5</f>
        <v>0</v>
      </c>
    </row>
    <row r="21" spans="1:28" ht="15" customHeight="1">
      <c r="A21" s="48"/>
      <c r="B21" s="48" t="s">
        <v>81</v>
      </c>
      <c r="C21" s="48"/>
      <c r="D21" s="48"/>
      <c r="E21" s="48"/>
      <c r="F21" s="48"/>
      <c r="G21" s="48"/>
      <c r="H21" s="50">
        <f>(H20+H18)*120%</f>
        <v>741600</v>
      </c>
      <c r="I21" s="48"/>
      <c r="J21" s="48"/>
      <c r="K21" s="48"/>
      <c r="L21" s="48"/>
      <c r="M21" s="50">
        <f>(M20+M18)*120%</f>
        <v>3434400</v>
      </c>
      <c r="N21" s="48"/>
      <c r="O21" s="48"/>
      <c r="P21" s="48"/>
      <c r="Q21" s="48"/>
      <c r="R21" s="50">
        <f>(R20+R18)*120%</f>
        <v>424800</v>
      </c>
      <c r="S21" s="48"/>
      <c r="T21" s="48"/>
      <c r="U21" s="48"/>
      <c r="V21" s="48"/>
      <c r="W21" s="50">
        <f>(W20+W18)*120%</f>
        <v>1375200</v>
      </c>
      <c r="X21" s="48"/>
      <c r="Y21" s="48"/>
      <c r="Z21" s="48"/>
      <c r="AA21" s="48"/>
      <c r="AB21" s="50">
        <f>(AB20+AB18)*120%</f>
        <v>1512000</v>
      </c>
    </row>
    <row r="22" spans="1:28" ht="15" customHeight="1">
      <c r="A22" s="48"/>
      <c r="B22" s="48" t="s">
        <v>82</v>
      </c>
      <c r="C22" s="48"/>
      <c r="D22" s="48"/>
      <c r="E22" s="48"/>
      <c r="F22" s="48"/>
      <c r="G22" s="48"/>
      <c r="H22" s="51">
        <f>H21/5</f>
        <v>148320</v>
      </c>
      <c r="I22" s="48"/>
      <c r="J22" s="48"/>
      <c r="K22" s="48"/>
      <c r="L22" s="48"/>
      <c r="M22" s="51">
        <f>M21/5</f>
        <v>686880</v>
      </c>
      <c r="N22" s="48"/>
      <c r="O22" s="48"/>
      <c r="P22" s="48"/>
      <c r="Q22" s="48"/>
      <c r="R22" s="51">
        <f>R21/5</f>
        <v>84960</v>
      </c>
      <c r="S22" s="48"/>
      <c r="T22" s="48"/>
      <c r="U22" s="48"/>
      <c r="V22" s="48"/>
      <c r="W22" s="51">
        <f>W21/5</f>
        <v>275040</v>
      </c>
      <c r="X22" s="48"/>
      <c r="Y22" s="48"/>
      <c r="Z22" s="48"/>
      <c r="AA22" s="48"/>
      <c r="AB22" s="51">
        <f>AB21/5</f>
        <v>302400</v>
      </c>
    </row>
    <row r="23" ht="15" customHeight="1">
      <c r="W23" s="45"/>
    </row>
    <row r="24" spans="2:6" ht="15" customHeight="1">
      <c r="B24" s="48" t="s">
        <v>83</v>
      </c>
      <c r="C24" s="48"/>
      <c r="D24" s="51">
        <f>AB22+W22+R22+M22+H22</f>
        <v>1497600</v>
      </c>
      <c r="F24" s="47"/>
    </row>
    <row r="25" spans="2:4" ht="15" customHeight="1">
      <c r="B25" s="48" t="s">
        <v>84</v>
      </c>
      <c r="C25" s="48"/>
      <c r="D25" s="51">
        <f>AB21+W21+R21+M21+H21</f>
        <v>7488000</v>
      </c>
    </row>
  </sheetData>
  <mergeCells count="6">
    <mergeCell ref="X5:AB5"/>
    <mergeCell ref="A3:G4"/>
    <mergeCell ref="D5:H5"/>
    <mergeCell ref="I5:M5"/>
    <mergeCell ref="N5:R5"/>
    <mergeCell ref="S5:W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Pessoa</dc:creator>
  <cp:keywords/>
  <dc:description/>
  <cp:lastModifiedBy>davidpessoa</cp:lastModifiedBy>
  <cp:lastPrinted>2018-05-09T20:04:27Z</cp:lastPrinted>
  <dcterms:created xsi:type="dcterms:W3CDTF">2018-04-27T13:04:52Z</dcterms:created>
  <dcterms:modified xsi:type="dcterms:W3CDTF">2018-06-04T12:28:25Z</dcterms:modified>
  <cp:category/>
  <cp:version/>
  <cp:contentType/>
  <cp:contentStatus/>
</cp:coreProperties>
</file>